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0035"/>
  </bookViews>
  <sheets>
    <sheet name="план" sheetId="1" r:id="rId1"/>
  </sheets>
  <definedNames>
    <definedName name="_xlnm.Print_Titles" localSheetId="0">план!$3:$5</definedName>
  </definedNames>
  <calcPr calcId="152511"/>
</workbook>
</file>

<file path=xl/calcChain.xml><?xml version="1.0" encoding="utf-8"?>
<calcChain xmlns="http://schemas.openxmlformats.org/spreadsheetml/2006/main">
  <c r="F9" i="1" l="1"/>
  <c r="F48" i="1"/>
  <c r="D48" i="1" s="1"/>
  <c r="F43" i="1"/>
  <c r="F38" i="1"/>
  <c r="D38" i="1" s="1"/>
  <c r="F33" i="1"/>
  <c r="D33" i="1" s="1"/>
  <c r="F31" i="1" l="1"/>
  <c r="F28" i="1" l="1"/>
  <c r="D28" i="1" s="1"/>
  <c r="F26" i="1"/>
  <c r="F23" i="1" s="1"/>
  <c r="D23" i="1" s="1"/>
  <c r="F20" i="1"/>
  <c r="F7" i="1" l="1"/>
  <c r="F8" i="1"/>
  <c r="F16" i="1" l="1"/>
  <c r="F11" i="1"/>
  <c r="D11" i="1" s="1"/>
  <c r="F6" i="1"/>
</calcChain>
</file>

<file path=xl/comments1.xml><?xml version="1.0" encoding="utf-8"?>
<comments xmlns="http://schemas.openxmlformats.org/spreadsheetml/2006/main">
  <authors>
    <author>Автор</author>
  </authors>
  <commentList>
    <comment ref="D43" authorId="0" shapeId="0">
      <text>
        <r>
          <rPr>
            <b/>
            <sz val="9"/>
            <color indexed="81"/>
            <rFont val="Tahoma"/>
            <family val="2"/>
            <charset val="204"/>
          </rPr>
          <t>Автор:</t>
        </r>
        <r>
          <rPr>
            <sz val="9"/>
            <color indexed="81"/>
            <rFont val="Tahoma"/>
            <family val="2"/>
            <charset val="204"/>
          </rPr>
          <t xml:space="preserve">
стоимость СМР будет определена после выполнения ПИР</t>
        </r>
      </text>
    </comment>
    <comment ref="J48"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List>
</comments>
</file>

<file path=xl/sharedStrings.xml><?xml version="1.0" encoding="utf-8"?>
<sst xmlns="http://schemas.openxmlformats.org/spreadsheetml/2006/main" count="213" uniqueCount="108">
  <si>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</si>
  <si>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</si>
  <si>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</si>
  <si>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</si>
  <si>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</si>
  <si>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Объем оказанной государственной поддержки</t>
  </si>
  <si>
    <t>Срок реализации проекта</t>
  </si>
  <si>
    <t>Текущее состояние проекта</t>
  </si>
  <si>
    <t>Вид работ</t>
  </si>
  <si>
    <t>Фактический адрес</t>
  </si>
  <si>
    <t>Контактная информация</t>
  </si>
  <si>
    <t>Ответственный за реализацию проекта</t>
  </si>
  <si>
    <t>Координаты</t>
  </si>
  <si>
    <t>Год начала</t>
  </si>
  <si>
    <t>Год окончания</t>
  </si>
  <si>
    <t>Стадия проекта</t>
  </si>
  <si>
    <t>Описание</t>
  </si>
  <si>
    <t>всего</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</si>
  <si>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</si>
  <si>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Общее образование</t>
  </si>
  <si>
    <t>ПИР - 2021
СМР - 2022</t>
  </si>
  <si>
    <t>строительство</t>
  </si>
  <si>
    <t>город Когалым</t>
  </si>
  <si>
    <t>Заказчик: МУ "УКС г. Когалыма"
Директор - Кадыров Ильшат Рашидович (34667)93-517</t>
  </si>
  <si>
    <t>Федеральный бюджет</t>
  </si>
  <si>
    <t>Бюджет ХМАО-Югры</t>
  </si>
  <si>
    <t>Бюджет города Когалыма</t>
  </si>
  <si>
    <t>Наименование МО</t>
  </si>
  <si>
    <t>Тюменская область, Ханты-Мансийский автономный округ – Югра, г. Когалым, ул. Сибирская</t>
  </si>
  <si>
    <t>Когалым город</t>
  </si>
  <si>
    <t>Дорожное хозяйство (дорожные фонды)</t>
  </si>
  <si>
    <t>реконструкция</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</si>
  <si>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t>
  </si>
  <si>
    <t>Проект реализуется в рамках следующих программ: 
1. Муниципальная программа "Развитие образования в городе Когалыме" утвержденная постановлением Администрации города Когалыма  от 11.10.2013 №2899.
2. Государственная программа автономного округа "Развитие образования" утвержденная постановлением Правительства ХМАО - Югры от 05.10.2018 №338-п</t>
  </si>
  <si>
    <t>ПИР - 2023
СМР - 2024</t>
  </si>
  <si>
    <t>Подрядчик ПИР и СМР:
ООО "СИБВИТОСЕРВИС", Тюменская область, Ханты-Мансийский автономный округ-Югра, г. Сургут ул. Комплектовочная, д7/1 тел.8 (3462)22-37-44,           22-37-55</t>
  </si>
  <si>
    <t>План создания объектов инвестиционной инфраструктуры на 2023 год</t>
  </si>
  <si>
    <t>Проектирование - 2022
СМР - 2023</t>
  </si>
  <si>
    <t>ХМАО-Югра, город Когалым, улица Центральная</t>
  </si>
  <si>
    <t xml:space="preserve">
ПИР - ООО ПКФ "УРАЛЭНЕРГОСТРОЙ"
614058, г. Пермь, ул. Южная, 10А
СМР - ведется подготовка аукционной документации, ответственный за реализацию проекта будет определен после проведения электронного аукциона</t>
  </si>
  <si>
    <t>Сети наружного освещения автомобильной дороги по улице Авиаторов в городе Когалыме (корректировка проекта: Строительство сетей наружного освещения по улице Авиаторов - проспект Нефтяников до улицы Олимпийская в г. Когалыме, Шифр: 11.17-18)</t>
  </si>
  <si>
    <t>ХМАО-Югра, город Когалым, улица Авиаторов, проспект Нефтяников</t>
  </si>
  <si>
    <t>ПИР - ООО ПКФ "УРАЛЭНЕРГОСТРОЙ"
614058, г. Пермь, ул. Южная, 10А
СМР 1 этап - ООО "ЗАПСИБПРОЕКТСТРОЙ"
625019, Тюменская область, г. Тюмень, ул. Республики, д. 211, офис 501
СМР 5 этап - ООО "Рупр"
454008, Челябинская область, 
г. Челябинск, ул. 240 КМ, д. 1, кв. 1,2
СМР 3.1 этап ведется подготовка аукционной документации, ответственный за реализацию проекта будет определен после проведения электронного аукциона</t>
  </si>
  <si>
    <t>Сети наружного освещения участка автомобильной дороги по улице Центральная в городе Когалыме</t>
  </si>
  <si>
    <t xml:space="preserve">Сети наружного освещения участков автомобильных дорог по улице Лангепасская в городе Когалыме </t>
  </si>
  <si>
    <t>Проектирование - 2021 (корректировка проекта - 2023)
СМР - 2021</t>
  </si>
  <si>
    <t>Проектирование - 2021 (корректировка проекта - 2023)
СМР - 2025 при наличии финансирования</t>
  </si>
  <si>
    <t>Проектирование - 2019 (корректировка проекта 2023) 
СМР - 2023</t>
  </si>
  <si>
    <t>ХМАО-Югра, город Когалым, улица Лангепасская</t>
  </si>
  <si>
    <t>ПИР - ООО «Инженерное Строительство»
196634, г. Санкт-Петербург, пос. Шушары, ул. Ростовская (Славянка), д. 17/4, лит. А, пом. 37-Н
СМР - ведется подготовка аукционной документации, ответственный за реализацию проекта будет определен после проведения электронного аукциона</t>
  </si>
  <si>
    <t>Проектирование - 2023 
СМР - хххх</t>
  </si>
  <si>
    <t>Реконструкция участков автомобильных дорог улица Дорожников и улица Романтиков</t>
  </si>
  <si>
    <t>Проектирование - 2022 
СМР - хххх</t>
  </si>
  <si>
    <t>ХМАО-Югра, город Когалым, улица Дорожников и улица Романтиков</t>
  </si>
  <si>
    <t xml:space="preserve">ПИР - Общество с ограниченной ответственностью "ГеоПроектГрупп"
625002, Тюменская область, г. Тюмень,  
ул. Комсомольская д. 60
СМР - не определен
</t>
  </si>
  <si>
    <t xml:space="preserve">Магистральные инженерные сети к социально - значимым объектам в районе "Пионерный" города Когалыма </t>
  </si>
  <si>
    <t>Проект реализуется в рамках следующих программ: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</si>
  <si>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Коммунальное хозяйство</t>
  </si>
  <si>
    <t>Проектирование - 2022 
СМР - 2023</t>
  </si>
  <si>
    <t>Проектирование - 2023
СМР - 2023</t>
  </si>
  <si>
    <t>ХМАО-Югра, город Когалым, проспект Нефтяников, улица Пионерная</t>
  </si>
  <si>
    <t>Заказчик: МУ "УКС г. Когалыма"
Директор - Кадыров Ильшат Рашидович Анатольевич, (34667)93-517</t>
  </si>
  <si>
    <t>ПИР, СМР: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ИНН 8608053709 КПП 860801001</t>
  </si>
  <si>
    <t>Реконструкция участков инженерных сетей канализации и канализационно-насосных станций КНС-1, КНС-8 в районе Пионерный города Когалыма</t>
  </si>
  <si>
    <t>ХМАО-Югра, город Когалым, улица Широкая, улица Береговая</t>
  </si>
  <si>
    <t>Реконструкция участка ВЛ 35КВ ПП-35КВ "Аэропорт" ПС №35</t>
  </si>
  <si>
    <t>1. Проект реализуется в рамках следующих программ:
1.1.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
2. Инвестиционная емкость проекта будет уточнена после выполнения проектно-изыскательских работ.</t>
  </si>
  <si>
    <t>Проектирование - 2019 
СМР - 2023</t>
  </si>
  <si>
    <t>ХМАО-Югра, город Когалым, улица Береговая</t>
  </si>
  <si>
    <t>ПИР: ООО "НИПИ" Нефтегазпроект"
625027, Тюменская область, город Тюмень, 
ул. 50 лет Октября, д.38, этаж 4
ИНН 7202234780 КПП 720301001
СМР: Ответственный за реализацию проекта в части СМР будет определен после завершения выполнения проектно-изыскательских работ.</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</si>
  <si>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2. Инвестиционная емкость проекта будет уточнена после выполнения проектно-изыскательских работ.</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</si>
  <si>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
2. Инвестиционная емкость проекта будет уточнена после выполнения проектно-изыскательских работ.</t>
  </si>
  <si>
    <t>Проектирование - 2022
СМР - хххх</t>
  </si>
  <si>
    <t xml:space="preserve">ХМАО-Югра, город Когалым, улица Дружбы народов, улица Шмидта </t>
  </si>
  <si>
    <t>ПИР: Общество с ограниченной ответственностью "Липецкий инженерно-технический центр"
398036, ОБЛ ЛИПЕЦКАЯ, Г ЛИПЕЦК, ПР-КТ ПОБЕДЫ, ДОМ 128, ОФИС 29-1
ИНН 4823056285 КПП 482401001
СМР: не определен (отсутствует источник финансирования СМР)</t>
  </si>
  <si>
    <t>Проектирование - 2023
СМР - хххх</t>
  </si>
  <si>
    <t>62.254381
74.479471</t>
  </si>
  <si>
    <r>
      <t xml:space="preserve">Привлеченные средства
</t>
    </r>
    <r>
      <rPr>
        <i/>
        <sz val="11"/>
        <rFont val="Times New Roman"/>
        <family val="1"/>
        <charset val="204"/>
      </rPr>
      <t>(ПАО "ЛУКОЙЛ")</t>
    </r>
  </si>
  <si>
    <t>62.241253, 74.560041/
62.239521, 74.560138</t>
  </si>
  <si>
    <t>62.242033, 74.536084/
62.237715, 74.536030/
62.240477, 74.531567/
62.240587, 74.536009</t>
  </si>
  <si>
    <t>62.254868, 74.540292/
62.245832, 74.538511</t>
  </si>
  <si>
    <t>62.244629, 74.519809/
62.245129, 74.528396</t>
  </si>
  <si>
    <t>62.239509, 74.522939
62.249180, 74.525843</t>
  </si>
  <si>
    <t>62.255980, 74.490270/
62.255980, 74.490270</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</si>
  <si>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</si>
  <si>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</si>
  <si>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ХМАО-Югра, город Когалым, ул. Комсомольская</t>
  </si>
  <si>
    <t xml:space="preserve"> МКУ "УЖКХ г. Когалыма"
Директор - Голубцов Эдуард Николаевич, (34667)93-546</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</si>
  <si>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</si>
  <si>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</si>
  <si>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t>Реконструкция котельной №1 в городе Когалыме (Арочник)</t>
  </si>
  <si>
    <t>ХМАО-Югра, город Когалым, проспект Нефтяников 18, кадастровый номер земельного участка 86:17:0010207:33, Сургутское шоссе</t>
  </si>
  <si>
    <t xml:space="preserve">Привлеченные средства
</t>
  </si>
  <si>
    <r>
      <t xml:space="preserve">Магистральные и внутриквартальные инженерные сети к жилым комплексам "Философский камень" и "ЛУКОЙЛ"
</t>
    </r>
    <r>
      <rPr>
        <i/>
        <sz val="11"/>
        <rFont val="Times New Roman"/>
        <family val="1"/>
        <charset val="204"/>
      </rPr>
      <t>(сети ливневой канализации)</t>
    </r>
  </si>
  <si>
    <t>62.295237, 74.502738/
62.295280, 74.500759; 
62.295280, 74.500759/
62.292407, 74.462591</t>
  </si>
  <si>
    <t>62.292407, 74.462591/62.208997, 74.534733</t>
  </si>
  <si>
    <t>Объект на стадии выполнения проектно-изыскательских работ, получено положительное заключение государственной экспертизы результатов инженерных изысканий и проектной документации (без достоверности сметной стоимости) №86-1-1-3-091907-2022 от 23.12.2022.
Готовность объекта 
на 0,00%
Мощность объекта 900 мест</t>
  </si>
  <si>
    <t>Проект разработан в 2022 году;
Строительство объекта планируется в 2023 году;
Объект на стадии строительства;
Готовность объекта 
на 28%
Планируемая мощность объекта: 0,185 км.</t>
  </si>
  <si>
    <t>Реализация объекта ведется поэтапно:
- 2021 год - завершено строительство 1 этапа протяженностью - 1,055 км.
- 2022 год - завершено строительство 5 этапа протяженностью - 0,885 км. 
- 2023 году - планируется выполнение работ по корректировке проекта, а также строительству этапа 3.1 объекта протяженностью - 0,840 км.;
Готовность объекта 
на 28%
Плановая мощность объекта - 6,925 км. 
В 2023 году планируется выполнение работ по корректировке проекта, а также строительству этапа 3.1 объекта протяженностью - 0,840 км.;</t>
  </si>
  <si>
    <t>В 2023 году планируется выполнение работ по корректировке проекта и строительству объекта
Объект на стадии завершения корректировки проекта;
Готовность - 0,00%
Планируемая мощность объекта - 0,350 км.</t>
  </si>
  <si>
    <t>В 2023 году планируется завершение работ по разработке проекта 
Объект на стадии проектирования;
Готовность - 0,00%
Планируемая мощность объекта будет определена после разработки проекта</t>
  </si>
  <si>
    <t xml:space="preserve">Объект на стадии выполнения проектно-изыскательских работ
Готовность - 0,00%
Строительство инженерных сетей:
а) водоснабжения;
б) теплоснабжение;
в) водоотведения;
Протяженности, диаметры, мощности участков инженерных сетей уточняются проектом по результатам инженерных изысканий.
</t>
  </si>
  <si>
    <t>Объект на стадии выполнения проектно-изыскательских работ
Готовность - 0,00%
Протяженность объекта:
- самотечная канализация - 47,6 м.п.
- напорная канализация - 772,8 м.п.</t>
  </si>
  <si>
    <t>Объект на стадии выполнения проектно-изыскательских работ
Готовность - 0,00%
Планируемая мощность объекта - 915 м.п. трассы.</t>
  </si>
  <si>
    <t>Магистральные инженерные сети ливневой канализации  - по состоянию на 05.12.2022 в отношении проекта и результатов инженерных изысканий проводится государственная экспертиза;
Готовность - 0,00%.
Планируемая мощность объекта: 
- КНС (по ливневке) производительностью 1050 м3/сут - 1 шт;
- самотечная ливневая канализация 1 385,99 м.
- напорная ливневая канализация Ø200 - 203 метров.</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</si>
  <si>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выполнены строительно-монтажные работы первого этапа, полечено разрешение на ввод 04 марта 2022 года.
Срок окончания  2-го этапа строительно-монтажных работ - 24.01.2024 год.
Мощность объекта 14МВт.</t>
  </si>
  <si>
    <t xml:space="preserve">Проект на стадии реализации. 
</t>
  </si>
  <si>
    <t xml:space="preserve">Проектно-изыскательские работы  2020 год.
Строительно-монтажные работы 2021 - 2023 годы.
Подготовлена территория строительства, завершены
работы по устройству фундамента котельной, фундаментов под оборудование,
выполнена обратная засыпка котлована, выполнены фундаментные работы под
дымовые трубы, смонтированы вертикальные конструкции дымовых труб,
осуществлен монтаж КНС. Ведутся работы по монтажу резервуаров аварийного
топлива снабжения, наружных сетей водоотведения и тепло-, водоснабжения,
осуществлена закупка основного котельного оборудования.
Процент строительной готовности - 75 %.
После реконструкции установленная мощность составит 53,4 МВт,
присоединенная с учетом перспективной нагрузки – 46,28 МВт, резервная – 3,4
МВт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</si>
</sst>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12" x14ac:knownFonts="1">
    <font>
      <sz val="11"/>
      <color theme="1"/>
      <name val="Calibri"/>
      <family val="2"/>
      <scheme val="minor"/>
    </font>
    <font>
      <sz val="11"/>
      <color theme="1"/>
      <name val="Times New Roman"/>
      <family val="1"/>
      <charset val="204"/>
    </font>
    <font>
      <sz val="11"/>
      <color theme="1"/>
      <name val="Calibri"/>
      <family val="2"/>
      <scheme val="minor"/>
    </font>
    <font>
      <sz val="11"/>
      <color rgb="FF0000FF"/>
      <name val="Times New Roman"/>
      <family val="1"/>
      <charset val="204"/>
    </font>
    <font>
      <sz val="8"/>
      <name val="Arial Cyr"/>
      <charset val="204"/>
    </font>
    <font>
      <sz val="11"/>
      <name val="Times New Roman"/>
      <family val="1"/>
      <charset val="204"/>
    </font>
    <font>
      <b/>
      <sz val="9"/>
      <color indexed="81"/>
      <name val="Tahoma"/>
      <family val="2"/>
      <charset val="204"/>
    </font>
    <font>
      <sz val="9"/>
      <color indexed="81"/>
      <name val="Tahoma"/>
      <family val="2"/>
      <charset val="204"/>
    </font>
    <font>
      <b/>
      <sz val="11"/>
      <name val="Times New Roman"/>
      <family val="1"/>
      <charset val="204"/>
    </font>
    <font>
      <i/>
      <sz val="11"/>
      <name val="Times New Roman"/>
      <family val="1"/>
      <charset val="204"/>
    </font>
    <font>
      <sz val="8"/>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0" fontId="4" fillId="0" borderId="0"/>
  </cellStyleXfs>
  <cellXfs count="73">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0" xfId="0" applyFont="1"/>
    <xf numFmtId="0" fontId="3" fillId="0" borderId="0" xfId="0" applyFont="1"/>
    <xf numFmtId="0" fontId="3" fillId="0" borderId="0" xfId="0" applyFont="1" applyAlignment="1">
      <alignment horizontal="justify"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xf>
    <xf numFmtId="165" fontId="8"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65" fontId="5" fillId="0" borderId="1" xfId="0" applyNumberFormat="1" applyFont="1" applyBorder="1" applyAlignment="1">
      <alignment horizontal="center" vertical="center"/>
    </xf>
    <xf numFmtId="165" fontId="5" fillId="0" borderId="1" xfId="2" applyNumberFormat="1" applyFont="1" applyBorder="1" applyAlignment="1">
      <alignment horizontal="center" vertical="center"/>
    </xf>
    <xf numFmtId="165" fontId="1" fillId="0" borderId="0" xfId="0" applyNumberFormat="1" applyFont="1"/>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2" applyNumberFormat="1" applyFont="1" applyFill="1" applyBorder="1" applyAlignment="1">
      <alignment horizontal="center" vertical="center"/>
    </xf>
    <xf numFmtId="0" fontId="1" fillId="2"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4" fontId="5" fillId="2" borderId="1" xfId="2" applyNumberFormat="1"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horizontal="center" vertical="center" textRotation="90" wrapText="1"/>
    </xf>
    <xf numFmtId="165" fontId="5" fillId="0" borderId="1" xfId="1" applyNumberFormat="1" applyFont="1" applyBorder="1" applyAlignment="1">
      <alignment horizontal="center" vertical="center"/>
    </xf>
    <xf numFmtId="0" fontId="5" fillId="0" borderId="1" xfId="0" applyFont="1" applyBorder="1" applyAlignment="1">
      <alignment horizontal="center" vertical="center" wrapText="1"/>
    </xf>
    <xf numFmtId="0" fontId="11" fillId="2" borderId="1" xfId="0" applyFont="1" applyFill="1" applyBorder="1" applyAlignment="1">
      <alignment horizontal="left" vertical="center" wrapText="1"/>
    </xf>
    <xf numFmtId="0" fontId="5" fillId="0" borderId="1" xfId="0" applyFont="1" applyBorder="1" applyAlignment="1">
      <alignment horizontal="center" vertical="center" textRotation="90"/>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textRotation="90"/>
    </xf>
    <xf numFmtId="165" fontId="5" fillId="0" borderId="1" xfId="1" applyNumberFormat="1" applyFont="1" applyFill="1" applyBorder="1" applyAlignment="1">
      <alignment horizontal="center" vertical="center"/>
    </xf>
    <xf numFmtId="0" fontId="5" fillId="0" borderId="1" xfId="0" applyFont="1" applyBorder="1" applyAlignment="1">
      <alignment horizontal="center" vertical="center"/>
    </xf>
    <xf numFmtId="165" fontId="5" fillId="0" borderId="2" xfId="1" applyNumberFormat="1" applyFont="1" applyBorder="1" applyAlignment="1">
      <alignment horizontal="center" vertical="center"/>
    </xf>
    <xf numFmtId="165" fontId="5" fillId="0" borderId="3" xfId="1" applyNumberFormat="1" applyFont="1" applyBorder="1" applyAlignment="1">
      <alignment horizontal="center" vertical="center"/>
    </xf>
    <xf numFmtId="165" fontId="5" fillId="0" borderId="4" xfId="1"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65" fontId="5" fillId="0" borderId="2" xfId="2" applyNumberFormat="1" applyFont="1" applyBorder="1" applyAlignment="1">
      <alignment horizontal="center" vertical="center"/>
    </xf>
    <xf numFmtId="165" fontId="5" fillId="0" borderId="4" xfId="2" applyNumberFormat="1" applyFont="1" applyBorder="1" applyAlignment="1">
      <alignment horizontal="center" vertical="center"/>
    </xf>
    <xf numFmtId="165" fontId="5" fillId="0" borderId="2"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5" fillId="0" borderId="1"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xf>
    <xf numFmtId="0" fontId="5" fillId="0" borderId="3" xfId="0" applyFont="1" applyFill="1" applyBorder="1" applyAlignment="1">
      <alignment horizontal="center" vertical="center" textRotation="90"/>
    </xf>
    <xf numFmtId="0" fontId="5" fillId="0" borderId="4" xfId="0" applyFont="1" applyFill="1" applyBorder="1" applyAlignment="1">
      <alignment horizontal="center" vertical="center" textRotation="90"/>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165" fontId="5" fillId="2" borderId="1" xfId="1" applyNumberFormat="1" applyFont="1" applyFill="1" applyBorder="1" applyAlignment="1">
      <alignment horizontal="center" vertical="center"/>
    </xf>
    <xf numFmtId="0" fontId="10" fillId="2"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5" fillId="2" borderId="6"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4" xfId="0" applyFont="1" applyFill="1" applyBorder="1" applyAlignment="1">
      <alignment horizontal="justify" vertical="center" wrapText="1"/>
    </xf>
  </cellXfs>
  <cellStyles count="3">
    <cellStyle name="Обычный" xfId="0" builtinId="0"/>
    <cellStyle name="Обычный 3" xfId="2"/>
    <cellStyle name="Финансовый" xfId="1" builtinId="3"/>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7"/>
  <sheetViews>
    <sheetView tabSelected="1" zoomScaleNormal="100" workbookViewId="0">
      <selection activeCell="D6" sqref="D6:D10"/>
    </sheetView>
  </sheetViews>
  <sheetFormatPr defaultRowHeight="15" x14ac:dyDescent="0.25"/>
  <cols>
    <col min="1" max="1" width="28" style="1" customWidth="1"/>
    <col min="2" max="2" width="42.7109375" style="1" customWidth="1"/>
    <col min="3" max="3" width="6.140625" style="1" customWidth="1"/>
    <col min="4" max="4" width="15.7109375" style="1" customWidth="1"/>
    <col min="5" max="5" width="18.42578125" style="1" customWidth="1"/>
    <col min="6" max="6" width="15" style="1" customWidth="1"/>
    <col min="7" max="7" width="12.5703125" style="1" customWidth="1"/>
    <col min="8" max="8" width="12.42578125" style="1" customWidth="1"/>
    <col min="9" max="9" width="24.42578125" style="1" customWidth="1"/>
    <col min="10" max="10" width="30.140625" style="1" customWidth="1"/>
    <col min="11" max="11" width="5.42578125" style="1" customWidth="1"/>
    <col min="12" max="12" width="6" style="1" customWidth="1"/>
    <col min="13" max="13" width="13" style="1" customWidth="1"/>
    <col min="14" max="14" width="15.140625" style="1" customWidth="1"/>
    <col min="15" max="15" width="29.85546875" style="1" customWidth="1"/>
    <col min="16" max="16" width="13.5703125" style="1" customWidth="1"/>
    <col min="17" max="16384" width="9.140625" style="1"/>
  </cols>
  <sheetData>
    <row r="1" spans="1:16" x14ac:dyDescent="0.25">
      <c r="A1" s="34" t="s">
        <v>36</v>
      </c>
      <c r="B1" s="34"/>
      <c r="C1" s="34"/>
      <c r="D1" s="34"/>
      <c r="E1" s="34"/>
      <c r="F1" s="34"/>
      <c r="G1" s="34"/>
      <c r="H1" s="34"/>
      <c r="I1" s="34"/>
      <c r="J1" s="34"/>
      <c r="K1" s="34"/>
      <c r="L1" s="34"/>
      <c r="M1" s="34"/>
      <c r="N1" s="34"/>
      <c r="O1" s="34"/>
      <c r="P1" s="34"/>
    </row>
    <row r="3" spans="1:16" ht="42" customHeight="1" x14ac:dyDescent="0.25">
      <c r="A3" s="32" t="s">
        <v>0</v>
      </c>
      <c r="B3" s="32" t="s">
        <v>1</v>
      </c>
      <c r="C3" s="33" t="s">
        <v>2</v>
      </c>
      <c r="D3" s="32" t="s">
        <v>3</v>
      </c>
      <c r="E3" s="32" t="s">
        <v>4</v>
      </c>
      <c r="F3" s="32" t="s">
        <v>5</v>
      </c>
      <c r="G3" s="32" t="s">
        <v>6</v>
      </c>
      <c r="H3" s="32"/>
      <c r="I3" s="32" t="s">
        <v>7</v>
      </c>
      <c r="J3" s="32"/>
      <c r="K3" s="33" t="s">
        <v>8</v>
      </c>
      <c r="L3" s="33" t="s">
        <v>27</v>
      </c>
      <c r="M3" s="32" t="s">
        <v>9</v>
      </c>
      <c r="N3" s="32" t="s">
        <v>10</v>
      </c>
      <c r="O3" s="32" t="s">
        <v>11</v>
      </c>
      <c r="P3" s="33" t="s">
        <v>12</v>
      </c>
    </row>
    <row r="4" spans="1:16" ht="36.75" customHeight="1" x14ac:dyDescent="0.25">
      <c r="A4" s="32"/>
      <c r="B4" s="32"/>
      <c r="C4" s="33"/>
      <c r="D4" s="32"/>
      <c r="E4" s="32"/>
      <c r="F4" s="32"/>
      <c r="G4" s="2" t="s">
        <v>13</v>
      </c>
      <c r="H4" s="2" t="s">
        <v>14</v>
      </c>
      <c r="I4" s="2" t="s">
        <v>15</v>
      </c>
      <c r="J4" s="2" t="s">
        <v>16</v>
      </c>
      <c r="K4" s="33"/>
      <c r="L4" s="33"/>
      <c r="M4" s="32"/>
      <c r="N4" s="32"/>
      <c r="O4" s="32"/>
      <c r="P4" s="33"/>
    </row>
    <row r="5" spans="1:16" x14ac:dyDescent="0.25">
      <c r="A5" s="3">
        <v>1</v>
      </c>
      <c r="B5" s="3">
        <v>2</v>
      </c>
      <c r="C5" s="3">
        <v>3</v>
      </c>
      <c r="D5" s="3">
        <v>4</v>
      </c>
      <c r="E5" s="3">
        <v>5</v>
      </c>
      <c r="F5" s="20">
        <v>6</v>
      </c>
      <c r="G5" s="3">
        <v>7</v>
      </c>
      <c r="H5" s="3">
        <v>8</v>
      </c>
      <c r="I5" s="3">
        <v>9</v>
      </c>
      <c r="J5" s="3">
        <v>10</v>
      </c>
      <c r="K5" s="3">
        <v>11</v>
      </c>
      <c r="L5" s="3">
        <v>12</v>
      </c>
      <c r="M5" s="3">
        <v>13</v>
      </c>
      <c r="N5" s="3">
        <v>14</v>
      </c>
      <c r="O5" s="3">
        <v>15</v>
      </c>
      <c r="P5" s="3">
        <v>16</v>
      </c>
    </row>
    <row r="6" spans="1:16" s="6" customFormat="1" ht="15" customHeight="1" x14ac:dyDescent="0.25">
      <c r="A6" s="24" t="s">
        <v>18</v>
      </c>
      <c r="B6" s="24" t="s">
        <v>33</v>
      </c>
      <c r="C6" s="37" t="s">
        <v>19</v>
      </c>
      <c r="D6" s="38">
        <v>1524387.6</v>
      </c>
      <c r="E6" s="7" t="s">
        <v>17</v>
      </c>
      <c r="F6" s="21">
        <f>SUM(F7:F10)</f>
        <v>1981712.2999999998</v>
      </c>
      <c r="G6" s="27" t="s">
        <v>20</v>
      </c>
      <c r="H6" s="27" t="s">
        <v>34</v>
      </c>
      <c r="I6" s="35" t="s">
        <v>106</v>
      </c>
      <c r="J6" s="27" t="s">
        <v>96</v>
      </c>
      <c r="K6" s="29" t="s">
        <v>21</v>
      </c>
      <c r="L6" s="25" t="s">
        <v>22</v>
      </c>
      <c r="M6" s="36" t="s">
        <v>28</v>
      </c>
      <c r="N6" s="36" t="s">
        <v>23</v>
      </c>
      <c r="O6" s="35" t="s">
        <v>35</v>
      </c>
      <c r="P6" s="25" t="s">
        <v>76</v>
      </c>
    </row>
    <row r="7" spans="1:16" s="5" customFormat="1" ht="62.25" customHeight="1" x14ac:dyDescent="0.25">
      <c r="A7" s="24"/>
      <c r="B7" s="24"/>
      <c r="C7" s="37"/>
      <c r="D7" s="38"/>
      <c r="E7" s="8" t="s">
        <v>24</v>
      </c>
      <c r="F7" s="22">
        <f>157423.6+246307</f>
        <v>403730.6</v>
      </c>
      <c r="G7" s="39"/>
      <c r="H7" s="39"/>
      <c r="I7" s="35"/>
      <c r="J7" s="27"/>
      <c r="K7" s="29"/>
      <c r="L7" s="25"/>
      <c r="M7" s="36"/>
      <c r="N7" s="36"/>
      <c r="O7" s="35"/>
      <c r="P7" s="25"/>
    </row>
    <row r="8" spans="1:16" s="5" customFormat="1" ht="62.25" customHeight="1" x14ac:dyDescent="0.25">
      <c r="A8" s="24"/>
      <c r="B8" s="24"/>
      <c r="C8" s="37"/>
      <c r="D8" s="38"/>
      <c r="E8" s="8" t="s">
        <v>25</v>
      </c>
      <c r="F8" s="22">
        <f>281164.8+405189.4+192406.7+200000+301041.9</f>
        <v>1379802.7999999998</v>
      </c>
      <c r="G8" s="39"/>
      <c r="H8" s="39"/>
      <c r="I8" s="35"/>
      <c r="J8" s="27"/>
      <c r="K8" s="29"/>
      <c r="L8" s="25"/>
      <c r="M8" s="36"/>
      <c r="N8" s="36"/>
      <c r="O8" s="35"/>
      <c r="P8" s="25"/>
    </row>
    <row r="9" spans="1:16" s="5" customFormat="1" ht="62.25" customHeight="1" x14ac:dyDescent="0.25">
      <c r="A9" s="24"/>
      <c r="B9" s="24"/>
      <c r="C9" s="37"/>
      <c r="D9" s="38"/>
      <c r="E9" s="8" t="s">
        <v>26</v>
      </c>
      <c r="F9" s="23">
        <f>31240.6+83891.2+83038.9+8.2</f>
        <v>198178.9</v>
      </c>
      <c r="G9" s="39"/>
      <c r="H9" s="39"/>
      <c r="I9" s="35"/>
      <c r="J9" s="27"/>
      <c r="K9" s="29"/>
      <c r="L9" s="25"/>
      <c r="M9" s="36"/>
      <c r="N9" s="36"/>
      <c r="O9" s="35"/>
      <c r="P9" s="25"/>
    </row>
    <row r="10" spans="1:16" s="5" customFormat="1" ht="61.5" customHeight="1" x14ac:dyDescent="0.25">
      <c r="A10" s="24"/>
      <c r="B10" s="24"/>
      <c r="C10" s="37"/>
      <c r="D10" s="38"/>
      <c r="E10" s="8" t="s">
        <v>77</v>
      </c>
      <c r="F10" s="22">
        <v>0</v>
      </c>
      <c r="G10" s="39"/>
      <c r="H10" s="39"/>
      <c r="I10" s="35"/>
      <c r="J10" s="27"/>
      <c r="K10" s="29"/>
      <c r="L10" s="25"/>
      <c r="M10" s="36"/>
      <c r="N10" s="36"/>
      <c r="O10" s="35"/>
      <c r="P10" s="25"/>
    </row>
    <row r="11" spans="1:16" s="5" customFormat="1" ht="15" customHeight="1" x14ac:dyDescent="0.25">
      <c r="A11" s="24" t="s">
        <v>43</v>
      </c>
      <c r="B11" s="24" t="s">
        <v>32</v>
      </c>
      <c r="C11" s="25" t="s">
        <v>30</v>
      </c>
      <c r="D11" s="40">
        <f>F11</f>
        <v>1752.3</v>
      </c>
      <c r="E11" s="9" t="s">
        <v>17</v>
      </c>
      <c r="F11" s="10">
        <f>SUM(F12:F15)</f>
        <v>1752.3</v>
      </c>
      <c r="G11" s="27" t="s">
        <v>37</v>
      </c>
      <c r="H11" s="27" t="s">
        <v>37</v>
      </c>
      <c r="I11" s="49" t="s">
        <v>106</v>
      </c>
      <c r="J11" s="50" t="s">
        <v>97</v>
      </c>
      <c r="K11" s="29" t="s">
        <v>21</v>
      </c>
      <c r="L11" s="25" t="s">
        <v>29</v>
      </c>
      <c r="M11" s="27" t="s">
        <v>38</v>
      </c>
      <c r="N11" s="56" t="s">
        <v>23</v>
      </c>
      <c r="O11" s="35" t="s">
        <v>39</v>
      </c>
      <c r="P11" s="25" t="s">
        <v>78</v>
      </c>
    </row>
    <row r="12" spans="1:16" s="5" customFormat="1" ht="30" x14ac:dyDescent="0.25">
      <c r="A12" s="24"/>
      <c r="B12" s="24"/>
      <c r="C12" s="25"/>
      <c r="D12" s="41"/>
      <c r="E12" s="11" t="s">
        <v>24</v>
      </c>
      <c r="F12" s="12">
        <v>0</v>
      </c>
      <c r="G12" s="27"/>
      <c r="H12" s="27"/>
      <c r="I12" s="49"/>
      <c r="J12" s="51"/>
      <c r="K12" s="29"/>
      <c r="L12" s="25"/>
      <c r="M12" s="27"/>
      <c r="N12" s="57"/>
      <c r="O12" s="35"/>
      <c r="P12" s="25"/>
    </row>
    <row r="13" spans="1:16" s="5" customFormat="1" ht="30" x14ac:dyDescent="0.25">
      <c r="A13" s="24"/>
      <c r="B13" s="24"/>
      <c r="C13" s="25"/>
      <c r="D13" s="41"/>
      <c r="E13" s="11" t="s">
        <v>25</v>
      </c>
      <c r="F13" s="12">
        <v>0</v>
      </c>
      <c r="G13" s="27"/>
      <c r="H13" s="27"/>
      <c r="I13" s="49"/>
      <c r="J13" s="51"/>
      <c r="K13" s="29"/>
      <c r="L13" s="25"/>
      <c r="M13" s="27"/>
      <c r="N13" s="57"/>
      <c r="O13" s="35"/>
      <c r="P13" s="25"/>
    </row>
    <row r="14" spans="1:16" s="5" customFormat="1" ht="30" x14ac:dyDescent="0.25">
      <c r="A14" s="24"/>
      <c r="B14" s="24"/>
      <c r="C14" s="25"/>
      <c r="D14" s="41"/>
      <c r="E14" s="11" t="s">
        <v>26</v>
      </c>
      <c r="F14" s="12">
        <v>1752.3</v>
      </c>
      <c r="G14" s="27"/>
      <c r="H14" s="27"/>
      <c r="I14" s="49"/>
      <c r="J14" s="51"/>
      <c r="K14" s="29"/>
      <c r="L14" s="25"/>
      <c r="M14" s="27"/>
      <c r="N14" s="57"/>
      <c r="O14" s="35"/>
      <c r="P14" s="25"/>
    </row>
    <row r="15" spans="1:16" s="5" customFormat="1" ht="60" x14ac:dyDescent="0.25">
      <c r="A15" s="24"/>
      <c r="B15" s="24"/>
      <c r="C15" s="25"/>
      <c r="D15" s="42"/>
      <c r="E15" s="11" t="s">
        <v>77</v>
      </c>
      <c r="F15" s="13">
        <v>0</v>
      </c>
      <c r="G15" s="27"/>
      <c r="H15" s="27"/>
      <c r="I15" s="49"/>
      <c r="J15" s="52"/>
      <c r="K15" s="29"/>
      <c r="L15" s="25"/>
      <c r="M15" s="27"/>
      <c r="N15" s="58"/>
      <c r="O15" s="35"/>
      <c r="P15" s="25"/>
    </row>
    <row r="16" spans="1:16" s="5" customFormat="1" ht="15" customHeight="1" x14ac:dyDescent="0.25">
      <c r="A16" s="35" t="s">
        <v>40</v>
      </c>
      <c r="B16" s="24" t="s">
        <v>32</v>
      </c>
      <c r="C16" s="25" t="s">
        <v>30</v>
      </c>
      <c r="D16" s="40">
        <v>73828.490000000005</v>
      </c>
      <c r="E16" s="9" t="s">
        <v>17</v>
      </c>
      <c r="F16" s="10">
        <f>SUM(F17:F21)</f>
        <v>19492.910000000003</v>
      </c>
      <c r="G16" s="27" t="s">
        <v>45</v>
      </c>
      <c r="H16" s="27" t="s">
        <v>46</v>
      </c>
      <c r="I16" s="49" t="s">
        <v>106</v>
      </c>
      <c r="J16" s="70" t="s">
        <v>98</v>
      </c>
      <c r="K16" s="29" t="s">
        <v>21</v>
      </c>
      <c r="L16" s="25" t="s">
        <v>29</v>
      </c>
      <c r="M16" s="27" t="s">
        <v>41</v>
      </c>
      <c r="N16" s="56" t="s">
        <v>23</v>
      </c>
      <c r="O16" s="35" t="s">
        <v>42</v>
      </c>
      <c r="P16" s="53" t="s">
        <v>95</v>
      </c>
    </row>
    <row r="17" spans="1:16" s="5" customFormat="1" ht="48.75" customHeight="1" x14ac:dyDescent="0.25">
      <c r="A17" s="35"/>
      <c r="B17" s="24"/>
      <c r="C17" s="25"/>
      <c r="D17" s="41"/>
      <c r="E17" s="11" t="s">
        <v>24</v>
      </c>
      <c r="F17" s="12">
        <v>0</v>
      </c>
      <c r="G17" s="27"/>
      <c r="H17" s="27"/>
      <c r="I17" s="49"/>
      <c r="J17" s="71"/>
      <c r="K17" s="29"/>
      <c r="L17" s="25"/>
      <c r="M17" s="27"/>
      <c r="N17" s="57"/>
      <c r="O17" s="35"/>
      <c r="P17" s="54"/>
    </row>
    <row r="18" spans="1:16" s="5" customFormat="1" ht="48.75" customHeight="1" x14ac:dyDescent="0.25">
      <c r="A18" s="35"/>
      <c r="B18" s="24"/>
      <c r="C18" s="25"/>
      <c r="D18" s="41"/>
      <c r="E18" s="43" t="s">
        <v>25</v>
      </c>
      <c r="F18" s="47">
        <v>0</v>
      </c>
      <c r="G18" s="27"/>
      <c r="H18" s="27"/>
      <c r="I18" s="49"/>
      <c r="J18" s="71"/>
      <c r="K18" s="29"/>
      <c r="L18" s="25"/>
      <c r="M18" s="27"/>
      <c r="N18" s="57"/>
      <c r="O18" s="35"/>
      <c r="P18" s="54"/>
    </row>
    <row r="19" spans="1:16" s="5" customFormat="1" ht="48.75" customHeight="1" x14ac:dyDescent="0.25">
      <c r="A19" s="35"/>
      <c r="B19" s="24"/>
      <c r="C19" s="25"/>
      <c r="D19" s="41"/>
      <c r="E19" s="44"/>
      <c r="F19" s="48"/>
      <c r="G19" s="27"/>
      <c r="H19" s="27"/>
      <c r="I19" s="49"/>
      <c r="J19" s="71"/>
      <c r="K19" s="29"/>
      <c r="L19" s="25"/>
      <c r="M19" s="27"/>
      <c r="N19" s="57"/>
      <c r="O19" s="35"/>
      <c r="P19" s="54"/>
    </row>
    <row r="20" spans="1:16" s="5" customFormat="1" ht="48.75" customHeight="1" x14ac:dyDescent="0.25">
      <c r="A20" s="35"/>
      <c r="B20" s="24"/>
      <c r="C20" s="25"/>
      <c r="D20" s="41"/>
      <c r="E20" s="11" t="s">
        <v>26</v>
      </c>
      <c r="F20" s="12">
        <f>6573.24+7229.8+5412.08+277.79</f>
        <v>19492.910000000003</v>
      </c>
      <c r="G20" s="27"/>
      <c r="H20" s="27"/>
      <c r="I20" s="49"/>
      <c r="J20" s="71"/>
      <c r="K20" s="29"/>
      <c r="L20" s="25"/>
      <c r="M20" s="27"/>
      <c r="N20" s="57"/>
      <c r="O20" s="35"/>
      <c r="P20" s="54"/>
    </row>
    <row r="21" spans="1:16" s="5" customFormat="1" ht="48.75" customHeight="1" x14ac:dyDescent="0.25">
      <c r="A21" s="35"/>
      <c r="B21" s="24"/>
      <c r="C21" s="25"/>
      <c r="D21" s="41"/>
      <c r="E21" s="43" t="s">
        <v>77</v>
      </c>
      <c r="F21" s="45">
        <v>0</v>
      </c>
      <c r="G21" s="27"/>
      <c r="H21" s="27"/>
      <c r="I21" s="49"/>
      <c r="J21" s="71"/>
      <c r="K21" s="29"/>
      <c r="L21" s="25"/>
      <c r="M21" s="27"/>
      <c r="N21" s="57"/>
      <c r="O21" s="35"/>
      <c r="P21" s="54"/>
    </row>
    <row r="22" spans="1:16" s="5" customFormat="1" ht="48.75" customHeight="1" x14ac:dyDescent="0.25">
      <c r="A22" s="35"/>
      <c r="B22" s="24"/>
      <c r="C22" s="25"/>
      <c r="D22" s="42"/>
      <c r="E22" s="44"/>
      <c r="F22" s="46"/>
      <c r="G22" s="27"/>
      <c r="H22" s="27"/>
      <c r="I22" s="49"/>
      <c r="J22" s="72"/>
      <c r="K22" s="29"/>
      <c r="L22" s="25"/>
      <c r="M22" s="27"/>
      <c r="N22" s="58"/>
      <c r="O22" s="35"/>
      <c r="P22" s="55"/>
    </row>
    <row r="23" spans="1:16" s="4" customFormat="1" ht="15" customHeight="1" x14ac:dyDescent="0.25">
      <c r="A23" s="35" t="s">
        <v>44</v>
      </c>
      <c r="B23" s="24" t="s">
        <v>32</v>
      </c>
      <c r="C23" s="25" t="s">
        <v>30</v>
      </c>
      <c r="D23" s="26">
        <f>F23</f>
        <v>3346.15</v>
      </c>
      <c r="E23" s="9" t="s">
        <v>17</v>
      </c>
      <c r="F23" s="10">
        <f>SUM(F24:F27)</f>
        <v>3346.15</v>
      </c>
      <c r="G23" s="36" t="s">
        <v>47</v>
      </c>
      <c r="H23" s="36" t="s">
        <v>47</v>
      </c>
      <c r="I23" s="35" t="s">
        <v>106</v>
      </c>
      <c r="J23" s="31" t="s">
        <v>99</v>
      </c>
      <c r="K23" s="25" t="s">
        <v>21</v>
      </c>
      <c r="L23" s="25" t="s">
        <v>29</v>
      </c>
      <c r="M23" s="27" t="s">
        <v>48</v>
      </c>
      <c r="N23" s="36" t="s">
        <v>23</v>
      </c>
      <c r="O23" s="35" t="s">
        <v>49</v>
      </c>
      <c r="P23" s="53" t="s">
        <v>94</v>
      </c>
    </row>
    <row r="24" spans="1:16" s="4" customFormat="1" ht="30" x14ac:dyDescent="0.25">
      <c r="A24" s="35"/>
      <c r="B24" s="24"/>
      <c r="C24" s="25"/>
      <c r="D24" s="26"/>
      <c r="E24" s="11" t="s">
        <v>24</v>
      </c>
      <c r="F24" s="12">
        <v>0</v>
      </c>
      <c r="G24" s="36"/>
      <c r="H24" s="36"/>
      <c r="I24" s="35"/>
      <c r="J24" s="31"/>
      <c r="K24" s="29"/>
      <c r="L24" s="25"/>
      <c r="M24" s="27"/>
      <c r="N24" s="36"/>
      <c r="O24" s="35"/>
      <c r="P24" s="54"/>
    </row>
    <row r="25" spans="1:16" s="4" customFormat="1" ht="39" customHeight="1" x14ac:dyDescent="0.25">
      <c r="A25" s="35"/>
      <c r="B25" s="24"/>
      <c r="C25" s="25"/>
      <c r="D25" s="26"/>
      <c r="E25" s="11" t="s">
        <v>25</v>
      </c>
      <c r="F25" s="12">
        <v>0</v>
      </c>
      <c r="G25" s="36"/>
      <c r="H25" s="36"/>
      <c r="I25" s="35"/>
      <c r="J25" s="31"/>
      <c r="K25" s="29"/>
      <c r="L25" s="25"/>
      <c r="M25" s="27"/>
      <c r="N25" s="36"/>
      <c r="O25" s="35"/>
      <c r="P25" s="54"/>
    </row>
    <row r="26" spans="1:16" s="4" customFormat="1" ht="30" x14ac:dyDescent="0.25">
      <c r="A26" s="35"/>
      <c r="B26" s="24"/>
      <c r="C26" s="25"/>
      <c r="D26" s="26"/>
      <c r="E26" s="11" t="s">
        <v>26</v>
      </c>
      <c r="F26" s="12">
        <f>2945.6+400.55</f>
        <v>3346.15</v>
      </c>
      <c r="G26" s="36"/>
      <c r="H26" s="36"/>
      <c r="I26" s="35"/>
      <c r="J26" s="31"/>
      <c r="K26" s="29"/>
      <c r="L26" s="25"/>
      <c r="M26" s="27"/>
      <c r="N26" s="36"/>
      <c r="O26" s="35"/>
      <c r="P26" s="54"/>
    </row>
    <row r="27" spans="1:16" s="4" customFormat="1" ht="67.5" customHeight="1" x14ac:dyDescent="0.25">
      <c r="A27" s="35"/>
      <c r="B27" s="24"/>
      <c r="C27" s="25"/>
      <c r="D27" s="26"/>
      <c r="E27" s="11" t="s">
        <v>77</v>
      </c>
      <c r="F27" s="13">
        <v>0</v>
      </c>
      <c r="G27" s="36"/>
      <c r="H27" s="36"/>
      <c r="I27" s="35"/>
      <c r="J27" s="31"/>
      <c r="K27" s="29"/>
      <c r="L27" s="25"/>
      <c r="M27" s="27"/>
      <c r="N27" s="36"/>
      <c r="O27" s="35"/>
      <c r="P27" s="54"/>
    </row>
    <row r="28" spans="1:16" s="4" customFormat="1" ht="15" customHeight="1" x14ac:dyDescent="0.25">
      <c r="A28" s="24" t="s">
        <v>51</v>
      </c>
      <c r="B28" s="24" t="s">
        <v>70</v>
      </c>
      <c r="C28" s="25" t="s">
        <v>30</v>
      </c>
      <c r="D28" s="26">
        <f>F28</f>
        <v>4576.6000000000004</v>
      </c>
      <c r="E28" s="9" t="s">
        <v>17</v>
      </c>
      <c r="F28" s="10">
        <f>SUM(F29:F32)</f>
        <v>4576.6000000000004</v>
      </c>
      <c r="G28" s="27" t="s">
        <v>52</v>
      </c>
      <c r="H28" s="27" t="s">
        <v>50</v>
      </c>
      <c r="I28" s="49" t="s">
        <v>106</v>
      </c>
      <c r="J28" s="31" t="s">
        <v>100</v>
      </c>
      <c r="K28" s="25" t="s">
        <v>31</v>
      </c>
      <c r="L28" s="25" t="s">
        <v>29</v>
      </c>
      <c r="M28" s="27" t="s">
        <v>53</v>
      </c>
      <c r="N28" s="36" t="s">
        <v>23</v>
      </c>
      <c r="O28" s="35" t="s">
        <v>54</v>
      </c>
      <c r="P28" s="59" t="s">
        <v>79</v>
      </c>
    </row>
    <row r="29" spans="1:16" s="4" customFormat="1" ht="30" x14ac:dyDescent="0.25">
      <c r="A29" s="24"/>
      <c r="B29" s="24"/>
      <c r="C29" s="25"/>
      <c r="D29" s="26"/>
      <c r="E29" s="11" t="s">
        <v>24</v>
      </c>
      <c r="F29" s="12">
        <v>0</v>
      </c>
      <c r="G29" s="27"/>
      <c r="H29" s="27"/>
      <c r="I29" s="49"/>
      <c r="J29" s="31"/>
      <c r="K29" s="29"/>
      <c r="L29" s="25"/>
      <c r="M29" s="27"/>
      <c r="N29" s="36"/>
      <c r="O29" s="35"/>
      <c r="P29" s="37"/>
    </row>
    <row r="30" spans="1:16" s="4" customFormat="1" ht="30" x14ac:dyDescent="0.25">
      <c r="A30" s="24"/>
      <c r="B30" s="24"/>
      <c r="C30" s="25"/>
      <c r="D30" s="26"/>
      <c r="E30" s="11" t="s">
        <v>25</v>
      </c>
      <c r="F30" s="12">
        <v>0</v>
      </c>
      <c r="G30" s="27"/>
      <c r="H30" s="27"/>
      <c r="I30" s="49"/>
      <c r="J30" s="31"/>
      <c r="K30" s="29"/>
      <c r="L30" s="25"/>
      <c r="M30" s="27"/>
      <c r="N30" s="36"/>
      <c r="O30" s="35"/>
      <c r="P30" s="37"/>
    </row>
    <row r="31" spans="1:16" s="4" customFormat="1" ht="30" x14ac:dyDescent="0.25">
      <c r="A31" s="24"/>
      <c r="B31" s="24"/>
      <c r="C31" s="25"/>
      <c r="D31" s="26"/>
      <c r="E31" s="11" t="s">
        <v>26</v>
      </c>
      <c r="F31" s="12">
        <f>4540.6+36</f>
        <v>4576.6000000000004</v>
      </c>
      <c r="G31" s="27"/>
      <c r="H31" s="27"/>
      <c r="I31" s="49"/>
      <c r="J31" s="31"/>
      <c r="K31" s="29"/>
      <c r="L31" s="25"/>
      <c r="M31" s="27"/>
      <c r="N31" s="36"/>
      <c r="O31" s="35"/>
      <c r="P31" s="37"/>
    </row>
    <row r="32" spans="1:16" s="4" customFormat="1" ht="60" x14ac:dyDescent="0.25">
      <c r="A32" s="24"/>
      <c r="B32" s="24"/>
      <c r="C32" s="25"/>
      <c r="D32" s="26"/>
      <c r="E32" s="11" t="s">
        <v>77</v>
      </c>
      <c r="F32" s="13">
        <v>0</v>
      </c>
      <c r="G32" s="27"/>
      <c r="H32" s="27"/>
      <c r="I32" s="49"/>
      <c r="J32" s="31"/>
      <c r="K32" s="29"/>
      <c r="L32" s="25"/>
      <c r="M32" s="27"/>
      <c r="N32" s="36"/>
      <c r="O32" s="35"/>
      <c r="P32" s="37"/>
    </row>
    <row r="33" spans="1:17" s="4" customFormat="1" ht="35.25" customHeight="1" x14ac:dyDescent="0.25">
      <c r="A33" s="24" t="s">
        <v>55</v>
      </c>
      <c r="B33" s="24" t="s">
        <v>56</v>
      </c>
      <c r="C33" s="25" t="s">
        <v>57</v>
      </c>
      <c r="D33" s="26">
        <f>F33</f>
        <v>174000</v>
      </c>
      <c r="E33" s="9" t="s">
        <v>17</v>
      </c>
      <c r="F33" s="10">
        <f>SUM(F34:F37)</f>
        <v>174000</v>
      </c>
      <c r="G33" s="27" t="s">
        <v>58</v>
      </c>
      <c r="H33" s="27" t="s">
        <v>59</v>
      </c>
      <c r="I33" s="24" t="s">
        <v>106</v>
      </c>
      <c r="J33" s="31" t="s">
        <v>101</v>
      </c>
      <c r="K33" s="25" t="s">
        <v>21</v>
      </c>
      <c r="L33" s="25" t="s">
        <v>29</v>
      </c>
      <c r="M33" s="27" t="s">
        <v>60</v>
      </c>
      <c r="N33" s="36" t="s">
        <v>61</v>
      </c>
      <c r="O33" s="35" t="s">
        <v>62</v>
      </c>
      <c r="P33" s="25" t="s">
        <v>80</v>
      </c>
      <c r="Q33" s="5"/>
    </row>
    <row r="34" spans="1:17" s="4" customFormat="1" ht="30" x14ac:dyDescent="0.25">
      <c r="A34" s="24"/>
      <c r="B34" s="24"/>
      <c r="C34" s="25"/>
      <c r="D34" s="26"/>
      <c r="E34" s="11" t="s">
        <v>24</v>
      </c>
      <c r="F34" s="12">
        <v>0</v>
      </c>
      <c r="G34" s="27"/>
      <c r="H34" s="27"/>
      <c r="I34" s="24"/>
      <c r="J34" s="31"/>
      <c r="K34" s="29"/>
      <c r="L34" s="25"/>
      <c r="M34" s="27"/>
      <c r="N34" s="36"/>
      <c r="O34" s="35"/>
      <c r="P34" s="29"/>
      <c r="Q34" s="5"/>
    </row>
    <row r="35" spans="1:17" s="4" customFormat="1" ht="30" x14ac:dyDescent="0.25">
      <c r="A35" s="24"/>
      <c r="B35" s="24"/>
      <c r="C35" s="25"/>
      <c r="D35" s="26"/>
      <c r="E35" s="11" t="s">
        <v>25</v>
      </c>
      <c r="F35" s="12">
        <v>0</v>
      </c>
      <c r="G35" s="27"/>
      <c r="H35" s="27"/>
      <c r="I35" s="24"/>
      <c r="J35" s="31"/>
      <c r="K35" s="29"/>
      <c r="L35" s="25"/>
      <c r="M35" s="27"/>
      <c r="N35" s="36"/>
      <c r="O35" s="35"/>
      <c r="P35" s="29"/>
      <c r="Q35" s="5"/>
    </row>
    <row r="36" spans="1:17" s="4" customFormat="1" ht="30" x14ac:dyDescent="0.25">
      <c r="A36" s="24"/>
      <c r="B36" s="24"/>
      <c r="C36" s="25"/>
      <c r="D36" s="26"/>
      <c r="E36" s="11" t="s">
        <v>26</v>
      </c>
      <c r="F36" s="12">
        <v>0</v>
      </c>
      <c r="G36" s="27"/>
      <c r="H36" s="27"/>
      <c r="I36" s="24"/>
      <c r="J36" s="31"/>
      <c r="K36" s="29"/>
      <c r="L36" s="25"/>
      <c r="M36" s="27"/>
      <c r="N36" s="36"/>
      <c r="O36" s="35"/>
      <c r="P36" s="29"/>
      <c r="Q36" s="5"/>
    </row>
    <row r="37" spans="1:17" s="4" customFormat="1" ht="82.5" customHeight="1" x14ac:dyDescent="0.25">
      <c r="A37" s="24"/>
      <c r="B37" s="24"/>
      <c r="C37" s="25"/>
      <c r="D37" s="26"/>
      <c r="E37" s="11" t="s">
        <v>77</v>
      </c>
      <c r="F37" s="13">
        <v>174000</v>
      </c>
      <c r="G37" s="27"/>
      <c r="H37" s="27"/>
      <c r="I37" s="24"/>
      <c r="J37" s="31"/>
      <c r="K37" s="29"/>
      <c r="L37" s="25"/>
      <c r="M37" s="27"/>
      <c r="N37" s="36"/>
      <c r="O37" s="35"/>
      <c r="P37" s="29"/>
      <c r="Q37" s="5"/>
    </row>
    <row r="38" spans="1:17" s="4" customFormat="1" ht="15" customHeight="1" x14ac:dyDescent="0.25">
      <c r="A38" s="24" t="s">
        <v>63</v>
      </c>
      <c r="B38" s="24" t="s">
        <v>56</v>
      </c>
      <c r="C38" s="25" t="s">
        <v>57</v>
      </c>
      <c r="D38" s="26">
        <f>F38</f>
        <v>84504.39</v>
      </c>
      <c r="E38" s="9" t="s">
        <v>17</v>
      </c>
      <c r="F38" s="10">
        <f>SUM(F39:F42)</f>
        <v>84504.39</v>
      </c>
      <c r="G38" s="27" t="s">
        <v>58</v>
      </c>
      <c r="H38" s="27" t="s">
        <v>59</v>
      </c>
      <c r="I38" s="24" t="s">
        <v>106</v>
      </c>
      <c r="J38" s="31" t="s">
        <v>102</v>
      </c>
      <c r="K38" s="25" t="s">
        <v>31</v>
      </c>
      <c r="L38" s="25" t="s">
        <v>29</v>
      </c>
      <c r="M38" s="27" t="s">
        <v>64</v>
      </c>
      <c r="N38" s="36" t="s">
        <v>61</v>
      </c>
      <c r="O38" s="35" t="s">
        <v>62</v>
      </c>
      <c r="P38" s="25" t="s">
        <v>81</v>
      </c>
    </row>
    <row r="39" spans="1:17" s="4" customFormat="1" ht="30" x14ac:dyDescent="0.25">
      <c r="A39" s="24"/>
      <c r="B39" s="24"/>
      <c r="C39" s="25"/>
      <c r="D39" s="26"/>
      <c r="E39" s="11" t="s">
        <v>24</v>
      </c>
      <c r="F39" s="12">
        <v>0</v>
      </c>
      <c r="G39" s="27"/>
      <c r="H39" s="27"/>
      <c r="I39" s="24"/>
      <c r="J39" s="31"/>
      <c r="K39" s="29"/>
      <c r="L39" s="25"/>
      <c r="M39" s="27"/>
      <c r="N39" s="36"/>
      <c r="O39" s="35"/>
      <c r="P39" s="29"/>
    </row>
    <row r="40" spans="1:17" s="4" customFormat="1" ht="30" x14ac:dyDescent="0.25">
      <c r="A40" s="24"/>
      <c r="B40" s="24"/>
      <c r="C40" s="25"/>
      <c r="D40" s="26"/>
      <c r="E40" s="11" t="s">
        <v>25</v>
      </c>
      <c r="F40" s="12">
        <v>0</v>
      </c>
      <c r="G40" s="27"/>
      <c r="H40" s="27"/>
      <c r="I40" s="24"/>
      <c r="J40" s="31"/>
      <c r="K40" s="29"/>
      <c r="L40" s="25"/>
      <c r="M40" s="27"/>
      <c r="N40" s="36"/>
      <c r="O40" s="35"/>
      <c r="P40" s="29"/>
    </row>
    <row r="41" spans="1:17" s="4" customFormat="1" ht="30" x14ac:dyDescent="0.25">
      <c r="A41" s="24"/>
      <c r="B41" s="24"/>
      <c r="C41" s="25"/>
      <c r="D41" s="26"/>
      <c r="E41" s="11" t="s">
        <v>26</v>
      </c>
      <c r="F41" s="12">
        <v>0</v>
      </c>
      <c r="G41" s="27"/>
      <c r="H41" s="27"/>
      <c r="I41" s="24"/>
      <c r="J41" s="31"/>
      <c r="K41" s="29"/>
      <c r="L41" s="25"/>
      <c r="M41" s="27"/>
      <c r="N41" s="36"/>
      <c r="O41" s="35"/>
      <c r="P41" s="29"/>
    </row>
    <row r="42" spans="1:17" s="4" customFormat="1" ht="60" x14ac:dyDescent="0.25">
      <c r="A42" s="24"/>
      <c r="B42" s="24"/>
      <c r="C42" s="25"/>
      <c r="D42" s="26"/>
      <c r="E42" s="11" t="s">
        <v>77</v>
      </c>
      <c r="F42" s="13">
        <v>84504.39</v>
      </c>
      <c r="G42" s="27"/>
      <c r="H42" s="27"/>
      <c r="I42" s="24"/>
      <c r="J42" s="31"/>
      <c r="K42" s="29"/>
      <c r="L42" s="25"/>
      <c r="M42" s="27"/>
      <c r="N42" s="36"/>
      <c r="O42" s="35"/>
      <c r="P42" s="29"/>
    </row>
    <row r="43" spans="1:17" s="4" customFormat="1" ht="15" customHeight="1" x14ac:dyDescent="0.25">
      <c r="A43" s="24" t="s">
        <v>65</v>
      </c>
      <c r="B43" s="24" t="s">
        <v>66</v>
      </c>
      <c r="C43" s="25" t="s">
        <v>57</v>
      </c>
      <c r="D43" s="26">
        <v>5512.19</v>
      </c>
      <c r="E43" s="9" t="s">
        <v>17</v>
      </c>
      <c r="F43" s="10">
        <f>SUM(F44:F47)</f>
        <v>5512.19</v>
      </c>
      <c r="G43" s="27" t="s">
        <v>67</v>
      </c>
      <c r="H43" s="27" t="s">
        <v>59</v>
      </c>
      <c r="I43" s="24" t="s">
        <v>106</v>
      </c>
      <c r="J43" s="30" t="s">
        <v>103</v>
      </c>
      <c r="K43" s="25" t="s">
        <v>31</v>
      </c>
      <c r="L43" s="25" t="s">
        <v>29</v>
      </c>
      <c r="M43" s="27" t="s">
        <v>68</v>
      </c>
      <c r="N43" s="36" t="s">
        <v>23</v>
      </c>
      <c r="O43" s="35" t="s">
        <v>69</v>
      </c>
      <c r="P43" s="25" t="s">
        <v>82</v>
      </c>
    </row>
    <row r="44" spans="1:17" s="4" customFormat="1" ht="30" x14ac:dyDescent="0.25">
      <c r="A44" s="24"/>
      <c r="B44" s="24"/>
      <c r="C44" s="25"/>
      <c r="D44" s="26"/>
      <c r="E44" s="11" t="s">
        <v>24</v>
      </c>
      <c r="F44" s="12">
        <v>0</v>
      </c>
      <c r="G44" s="27"/>
      <c r="H44" s="27"/>
      <c r="I44" s="24"/>
      <c r="J44" s="30"/>
      <c r="K44" s="29"/>
      <c r="L44" s="25"/>
      <c r="M44" s="27"/>
      <c r="N44" s="36"/>
      <c r="O44" s="35"/>
      <c r="P44" s="29"/>
    </row>
    <row r="45" spans="1:17" s="4" customFormat="1" ht="30" x14ac:dyDescent="0.25">
      <c r="A45" s="24"/>
      <c r="B45" s="24"/>
      <c r="C45" s="25"/>
      <c r="D45" s="26"/>
      <c r="E45" s="11" t="s">
        <v>25</v>
      </c>
      <c r="F45" s="12">
        <v>0</v>
      </c>
      <c r="G45" s="27"/>
      <c r="H45" s="27"/>
      <c r="I45" s="24"/>
      <c r="J45" s="30"/>
      <c r="K45" s="29"/>
      <c r="L45" s="25"/>
      <c r="M45" s="27"/>
      <c r="N45" s="36"/>
      <c r="O45" s="35"/>
      <c r="P45" s="29"/>
    </row>
    <row r="46" spans="1:17" s="4" customFormat="1" ht="30" x14ac:dyDescent="0.25">
      <c r="A46" s="24"/>
      <c r="B46" s="24"/>
      <c r="C46" s="25"/>
      <c r="D46" s="26"/>
      <c r="E46" s="11" t="s">
        <v>26</v>
      </c>
      <c r="F46" s="12">
        <v>0</v>
      </c>
      <c r="G46" s="27"/>
      <c r="H46" s="27"/>
      <c r="I46" s="24"/>
      <c r="J46" s="30"/>
      <c r="K46" s="29"/>
      <c r="L46" s="25"/>
      <c r="M46" s="27"/>
      <c r="N46" s="36"/>
      <c r="O46" s="35"/>
      <c r="P46" s="29"/>
    </row>
    <row r="47" spans="1:17" s="4" customFormat="1" ht="60" x14ac:dyDescent="0.25">
      <c r="A47" s="24"/>
      <c r="B47" s="24"/>
      <c r="C47" s="25"/>
      <c r="D47" s="26"/>
      <c r="E47" s="11" t="s">
        <v>77</v>
      </c>
      <c r="F47" s="13">
        <v>5512.19</v>
      </c>
      <c r="G47" s="27"/>
      <c r="H47" s="27"/>
      <c r="I47" s="24"/>
      <c r="J47" s="30"/>
      <c r="K47" s="29"/>
      <c r="L47" s="25"/>
      <c r="M47" s="27"/>
      <c r="N47" s="36"/>
      <c r="O47" s="35"/>
      <c r="P47" s="29"/>
    </row>
    <row r="48" spans="1:17" s="4" customFormat="1" ht="15" customHeight="1" x14ac:dyDescent="0.25">
      <c r="A48" s="24" t="s">
        <v>93</v>
      </c>
      <c r="B48" s="24" t="s">
        <v>71</v>
      </c>
      <c r="C48" s="25" t="s">
        <v>57</v>
      </c>
      <c r="D48" s="26">
        <f>F48</f>
        <v>3993.67</v>
      </c>
      <c r="E48" s="9" t="s">
        <v>17</v>
      </c>
      <c r="F48" s="10">
        <f>SUM(F49:F52)</f>
        <v>3993.67</v>
      </c>
      <c r="G48" s="27" t="s">
        <v>72</v>
      </c>
      <c r="H48" s="27" t="s">
        <v>75</v>
      </c>
      <c r="I48" s="24" t="s">
        <v>106</v>
      </c>
      <c r="J48" s="28" t="s">
        <v>104</v>
      </c>
      <c r="K48" s="29" t="s">
        <v>21</v>
      </c>
      <c r="L48" s="25" t="s">
        <v>29</v>
      </c>
      <c r="M48" s="27" t="s">
        <v>73</v>
      </c>
      <c r="N48" s="36" t="s">
        <v>23</v>
      </c>
      <c r="O48" s="35" t="s">
        <v>74</v>
      </c>
      <c r="P48" s="25" t="s">
        <v>83</v>
      </c>
    </row>
    <row r="49" spans="1:16" s="4" customFormat="1" ht="30" x14ac:dyDescent="0.25">
      <c r="A49" s="24"/>
      <c r="B49" s="24"/>
      <c r="C49" s="25"/>
      <c r="D49" s="26"/>
      <c r="E49" s="11" t="s">
        <v>24</v>
      </c>
      <c r="F49" s="12">
        <v>0</v>
      </c>
      <c r="G49" s="27"/>
      <c r="H49" s="27"/>
      <c r="I49" s="24"/>
      <c r="J49" s="28"/>
      <c r="K49" s="29"/>
      <c r="L49" s="25"/>
      <c r="M49" s="27"/>
      <c r="N49" s="36"/>
      <c r="O49" s="35"/>
      <c r="P49" s="29"/>
    </row>
    <row r="50" spans="1:16" s="4" customFormat="1" ht="57" customHeight="1" x14ac:dyDescent="0.25">
      <c r="A50" s="24"/>
      <c r="B50" s="24"/>
      <c r="C50" s="25"/>
      <c r="D50" s="26"/>
      <c r="E50" s="11" t="s">
        <v>25</v>
      </c>
      <c r="F50" s="12">
        <v>0</v>
      </c>
      <c r="G50" s="27"/>
      <c r="H50" s="27"/>
      <c r="I50" s="24"/>
      <c r="J50" s="28"/>
      <c r="K50" s="29"/>
      <c r="L50" s="25"/>
      <c r="M50" s="27"/>
      <c r="N50" s="36"/>
      <c r="O50" s="35"/>
      <c r="P50" s="29"/>
    </row>
    <row r="51" spans="1:16" s="4" customFormat="1" ht="42" customHeight="1" x14ac:dyDescent="0.25">
      <c r="A51" s="24"/>
      <c r="B51" s="24"/>
      <c r="C51" s="25"/>
      <c r="D51" s="26"/>
      <c r="E51" s="11" t="s">
        <v>26</v>
      </c>
      <c r="F51" s="12">
        <v>3993.67</v>
      </c>
      <c r="G51" s="27"/>
      <c r="H51" s="27"/>
      <c r="I51" s="24"/>
      <c r="J51" s="28"/>
      <c r="K51" s="29"/>
      <c r="L51" s="25"/>
      <c r="M51" s="27"/>
      <c r="N51" s="36"/>
      <c r="O51" s="35"/>
      <c r="P51" s="29"/>
    </row>
    <row r="52" spans="1:16" s="4" customFormat="1" ht="60" x14ac:dyDescent="0.25">
      <c r="A52" s="24"/>
      <c r="B52" s="24"/>
      <c r="C52" s="25"/>
      <c r="D52" s="26"/>
      <c r="E52" s="11" t="s">
        <v>77</v>
      </c>
      <c r="F52" s="13">
        <v>0</v>
      </c>
      <c r="G52" s="27"/>
      <c r="H52" s="27"/>
      <c r="I52" s="24"/>
      <c r="J52" s="28"/>
      <c r="K52" s="29"/>
      <c r="L52" s="25"/>
      <c r="M52" s="27"/>
      <c r="N52" s="36"/>
      <c r="O52" s="35"/>
      <c r="P52" s="29"/>
    </row>
    <row r="53" spans="1:16" s="4" customFormat="1" ht="15" customHeight="1" x14ac:dyDescent="0.25">
      <c r="A53" s="63" t="s">
        <v>84</v>
      </c>
      <c r="B53" s="24" t="s">
        <v>85</v>
      </c>
      <c r="C53" s="25" t="s">
        <v>57</v>
      </c>
      <c r="D53" s="66">
        <v>174632.52</v>
      </c>
      <c r="E53" s="16" t="s">
        <v>17</v>
      </c>
      <c r="F53" s="17">
        <v>174632.52</v>
      </c>
      <c r="G53" s="36">
        <v>2016</v>
      </c>
      <c r="H53" s="36">
        <v>2024</v>
      </c>
      <c r="I53" s="24" t="s">
        <v>106</v>
      </c>
      <c r="J53" s="67" t="s">
        <v>105</v>
      </c>
      <c r="K53" s="25" t="s">
        <v>21</v>
      </c>
      <c r="L53" s="25" t="s">
        <v>29</v>
      </c>
      <c r="M53" s="27" t="s">
        <v>86</v>
      </c>
      <c r="N53" s="36" t="s">
        <v>87</v>
      </c>
      <c r="O53" s="69" t="s">
        <v>88</v>
      </c>
      <c r="P53" s="60" t="s">
        <v>89</v>
      </c>
    </row>
    <row r="54" spans="1:16" s="4" customFormat="1" ht="30" x14ac:dyDescent="0.25">
      <c r="A54" s="64"/>
      <c r="B54" s="24"/>
      <c r="C54" s="25"/>
      <c r="D54" s="66"/>
      <c r="E54" s="15" t="s">
        <v>24</v>
      </c>
      <c r="F54" s="18">
        <v>0</v>
      </c>
      <c r="G54" s="36"/>
      <c r="H54" s="36"/>
      <c r="I54" s="24"/>
      <c r="J54" s="67"/>
      <c r="K54" s="29"/>
      <c r="L54" s="25"/>
      <c r="M54" s="27"/>
      <c r="N54" s="36"/>
      <c r="O54" s="69"/>
      <c r="P54" s="61"/>
    </row>
    <row r="55" spans="1:16" s="4" customFormat="1" ht="63.75" customHeight="1" x14ac:dyDescent="0.25">
      <c r="A55" s="64"/>
      <c r="B55" s="24"/>
      <c r="C55" s="25"/>
      <c r="D55" s="66"/>
      <c r="E55" s="15" t="s">
        <v>25</v>
      </c>
      <c r="F55" s="18">
        <v>0</v>
      </c>
      <c r="G55" s="36"/>
      <c r="H55" s="36"/>
      <c r="I55" s="24"/>
      <c r="J55" s="67"/>
      <c r="K55" s="29"/>
      <c r="L55" s="25"/>
      <c r="M55" s="27"/>
      <c r="N55" s="36"/>
      <c r="O55" s="69"/>
      <c r="P55" s="61"/>
    </row>
    <row r="56" spans="1:16" s="4" customFormat="1" ht="30" x14ac:dyDescent="0.25">
      <c r="A56" s="64"/>
      <c r="B56" s="24"/>
      <c r="C56" s="25"/>
      <c r="D56" s="66"/>
      <c r="E56" s="15" t="s">
        <v>26</v>
      </c>
      <c r="F56" s="18">
        <v>0</v>
      </c>
      <c r="G56" s="36"/>
      <c r="H56" s="36"/>
      <c r="I56" s="24"/>
      <c r="J56" s="67"/>
      <c r="K56" s="29"/>
      <c r="L56" s="25"/>
      <c r="M56" s="27"/>
      <c r="N56" s="36"/>
      <c r="O56" s="69"/>
      <c r="P56" s="61"/>
    </row>
    <row r="57" spans="1:16" s="4" customFormat="1" ht="111" customHeight="1" x14ac:dyDescent="0.25">
      <c r="A57" s="65"/>
      <c r="B57" s="24"/>
      <c r="C57" s="25"/>
      <c r="D57" s="66"/>
      <c r="E57" s="15" t="s">
        <v>77</v>
      </c>
      <c r="F57" s="19">
        <v>174632.52</v>
      </c>
      <c r="G57" s="36"/>
      <c r="H57" s="36"/>
      <c r="I57" s="24"/>
      <c r="J57" s="67"/>
      <c r="K57" s="29"/>
      <c r="L57" s="25"/>
      <c r="M57" s="27"/>
      <c r="N57" s="36"/>
      <c r="O57" s="69"/>
      <c r="P57" s="62"/>
    </row>
    <row r="58" spans="1:16" s="4" customFormat="1" ht="91.5" customHeight="1" x14ac:dyDescent="0.25">
      <c r="A58" s="63" t="s">
        <v>90</v>
      </c>
      <c r="B58" s="24" t="s">
        <v>85</v>
      </c>
      <c r="C58" s="25" t="s">
        <v>57</v>
      </c>
      <c r="D58" s="66">
        <v>338096.41</v>
      </c>
      <c r="E58" s="16" t="s">
        <v>17</v>
      </c>
      <c r="F58" s="17">
        <v>338096.41</v>
      </c>
      <c r="G58" s="36">
        <v>2020</v>
      </c>
      <c r="H58" s="36">
        <v>2023</v>
      </c>
      <c r="I58" s="24" t="s">
        <v>106</v>
      </c>
      <c r="J58" s="67" t="s">
        <v>107</v>
      </c>
      <c r="K58" s="25" t="s">
        <v>31</v>
      </c>
      <c r="L58" s="25" t="s">
        <v>29</v>
      </c>
      <c r="M58" s="68" t="s">
        <v>91</v>
      </c>
      <c r="N58" s="36" t="s">
        <v>87</v>
      </c>
      <c r="O58" s="69" t="s">
        <v>88</v>
      </c>
      <c r="P58" s="60" t="s">
        <v>89</v>
      </c>
    </row>
    <row r="59" spans="1:16" s="4" customFormat="1" ht="57" customHeight="1" x14ac:dyDescent="0.25">
      <c r="A59" s="64"/>
      <c r="B59" s="24"/>
      <c r="C59" s="25"/>
      <c r="D59" s="66"/>
      <c r="E59" s="15" t="s">
        <v>24</v>
      </c>
      <c r="F59" s="18">
        <v>168085.1</v>
      </c>
      <c r="G59" s="36"/>
      <c r="H59" s="36"/>
      <c r="I59" s="24"/>
      <c r="J59" s="67"/>
      <c r="K59" s="29"/>
      <c r="L59" s="25"/>
      <c r="M59" s="68"/>
      <c r="N59" s="36"/>
      <c r="O59" s="69"/>
      <c r="P59" s="61"/>
    </row>
    <row r="60" spans="1:16" s="4" customFormat="1" ht="50.25" customHeight="1" x14ac:dyDescent="0.25">
      <c r="A60" s="64"/>
      <c r="B60" s="24"/>
      <c r="C60" s="25"/>
      <c r="D60" s="66"/>
      <c r="E60" s="15" t="s">
        <v>25</v>
      </c>
      <c r="F60" s="18">
        <v>0</v>
      </c>
      <c r="G60" s="36"/>
      <c r="H60" s="36"/>
      <c r="I60" s="24"/>
      <c r="J60" s="67"/>
      <c r="K60" s="29"/>
      <c r="L60" s="25"/>
      <c r="M60" s="68"/>
      <c r="N60" s="36"/>
      <c r="O60" s="69"/>
      <c r="P60" s="61"/>
    </row>
    <row r="61" spans="1:16" s="4" customFormat="1" ht="30" x14ac:dyDescent="0.25">
      <c r="A61" s="64"/>
      <c r="B61" s="24"/>
      <c r="C61" s="25"/>
      <c r="D61" s="66"/>
      <c r="E61" s="15" t="s">
        <v>26</v>
      </c>
      <c r="F61" s="18">
        <v>100313.21</v>
      </c>
      <c r="G61" s="36"/>
      <c r="H61" s="36"/>
      <c r="I61" s="24"/>
      <c r="J61" s="67"/>
      <c r="K61" s="29"/>
      <c r="L61" s="25"/>
      <c r="M61" s="68"/>
      <c r="N61" s="36"/>
      <c r="O61" s="69"/>
      <c r="P61" s="61"/>
    </row>
    <row r="62" spans="1:16" s="4" customFormat="1" ht="82.5" customHeight="1" x14ac:dyDescent="0.25">
      <c r="A62" s="65"/>
      <c r="B62" s="24"/>
      <c r="C62" s="25"/>
      <c r="D62" s="66"/>
      <c r="E62" s="15" t="s">
        <v>92</v>
      </c>
      <c r="F62" s="19">
        <v>69698.100000000006</v>
      </c>
      <c r="G62" s="36"/>
      <c r="H62" s="36"/>
      <c r="I62" s="24"/>
      <c r="J62" s="67"/>
      <c r="K62" s="29"/>
      <c r="L62" s="25"/>
      <c r="M62" s="68"/>
      <c r="N62" s="36"/>
      <c r="O62" s="69"/>
      <c r="P62" s="62"/>
    </row>
    <row r="67" spans="6:6" x14ac:dyDescent="0.25">
      <c r="F67" s="14"/>
    </row>
  </sheetData>
  <mergeCells count="173">
    <mergeCell ref="H53:H57"/>
    <mergeCell ref="I53:I57"/>
    <mergeCell ref="J53:J57"/>
    <mergeCell ref="K53:K57"/>
    <mergeCell ref="O28:O32"/>
    <mergeCell ref="I16:I22"/>
    <mergeCell ref="L33:L37"/>
    <mergeCell ref="M33:M37"/>
    <mergeCell ref="N33:N37"/>
    <mergeCell ref="O33:O37"/>
    <mergeCell ref="L48:L52"/>
    <mergeCell ref="M48:M52"/>
    <mergeCell ref="N48:N52"/>
    <mergeCell ref="O48:O52"/>
    <mergeCell ref="K16:K22"/>
    <mergeCell ref="J16:J22"/>
    <mergeCell ref="P53:P57"/>
    <mergeCell ref="A58:A62"/>
    <mergeCell ref="B58:B62"/>
    <mergeCell ref="C58:C62"/>
    <mergeCell ref="D58:D62"/>
    <mergeCell ref="G58:G62"/>
    <mergeCell ref="H58:H62"/>
    <mergeCell ref="I58:I62"/>
    <mergeCell ref="J58:J62"/>
    <mergeCell ref="K58:K62"/>
    <mergeCell ref="L58:L62"/>
    <mergeCell ref="M58:M62"/>
    <mergeCell ref="N58:N62"/>
    <mergeCell ref="O58:O62"/>
    <mergeCell ref="P58:P62"/>
    <mergeCell ref="A53:A57"/>
    <mergeCell ref="B53:B57"/>
    <mergeCell ref="C53:C57"/>
    <mergeCell ref="L53:L57"/>
    <mergeCell ref="M53:M57"/>
    <mergeCell ref="N53:N57"/>
    <mergeCell ref="O53:O57"/>
    <mergeCell ref="D53:D57"/>
    <mergeCell ref="G53:G57"/>
    <mergeCell ref="P28:P32"/>
    <mergeCell ref="P33:P37"/>
    <mergeCell ref="L38:L42"/>
    <mergeCell ref="M38:M42"/>
    <mergeCell ref="N38:N42"/>
    <mergeCell ref="O38:O42"/>
    <mergeCell ref="P38:P42"/>
    <mergeCell ref="L43:L47"/>
    <mergeCell ref="M43:M47"/>
    <mergeCell ref="N43:N47"/>
    <mergeCell ref="O43:O47"/>
    <mergeCell ref="P43:P47"/>
    <mergeCell ref="P48:P52"/>
    <mergeCell ref="L28:L32"/>
    <mergeCell ref="M28:M32"/>
    <mergeCell ref="N28:N32"/>
    <mergeCell ref="A23:A27"/>
    <mergeCell ref="B23:B27"/>
    <mergeCell ref="C23:C27"/>
    <mergeCell ref="D23:D27"/>
    <mergeCell ref="G23:G27"/>
    <mergeCell ref="A28:A32"/>
    <mergeCell ref="B28:B32"/>
    <mergeCell ref="C28:C32"/>
    <mergeCell ref="D28:D32"/>
    <mergeCell ref="G28:G32"/>
    <mergeCell ref="H28:H32"/>
    <mergeCell ref="I28:I32"/>
    <mergeCell ref="J28:J32"/>
    <mergeCell ref="K28:K32"/>
    <mergeCell ref="H23:H27"/>
    <mergeCell ref="I23:I27"/>
    <mergeCell ref="J23:J27"/>
    <mergeCell ref="K23:K27"/>
    <mergeCell ref="A33:A37"/>
    <mergeCell ref="B33:B37"/>
    <mergeCell ref="P11:P15"/>
    <mergeCell ref="P16:P22"/>
    <mergeCell ref="M16:M22"/>
    <mergeCell ref="N16:N22"/>
    <mergeCell ref="O16:O22"/>
    <mergeCell ref="N11:N15"/>
    <mergeCell ref="O11:O15"/>
    <mergeCell ref="L16:L22"/>
    <mergeCell ref="P23:P27"/>
    <mergeCell ref="I11:I15"/>
    <mergeCell ref="J11:J15"/>
    <mergeCell ref="K11:K15"/>
    <mergeCell ref="L11:L15"/>
    <mergeCell ref="M11:M15"/>
    <mergeCell ref="L23:L27"/>
    <mergeCell ref="M23:M27"/>
    <mergeCell ref="N23:N27"/>
    <mergeCell ref="O23:O27"/>
    <mergeCell ref="A11:A15"/>
    <mergeCell ref="B16:B22"/>
    <mergeCell ref="C16:C22"/>
    <mergeCell ref="G16:G22"/>
    <mergeCell ref="B11:B15"/>
    <mergeCell ref="C11:C15"/>
    <mergeCell ref="D11:D15"/>
    <mergeCell ref="G11:G15"/>
    <mergeCell ref="H11:H15"/>
    <mergeCell ref="A16:A22"/>
    <mergeCell ref="H16:H22"/>
    <mergeCell ref="E21:E22"/>
    <mergeCell ref="F21:F22"/>
    <mergeCell ref="E18:E19"/>
    <mergeCell ref="F18:F19"/>
    <mergeCell ref="D16:D22"/>
    <mergeCell ref="O6:O10"/>
    <mergeCell ref="A6:A10"/>
    <mergeCell ref="B6:B10"/>
    <mergeCell ref="P6:P10"/>
    <mergeCell ref="J6:J10"/>
    <mergeCell ref="K6:K10"/>
    <mergeCell ref="L6:L10"/>
    <mergeCell ref="M6:M10"/>
    <mergeCell ref="N6:N10"/>
    <mergeCell ref="C6:C10"/>
    <mergeCell ref="D6:D10"/>
    <mergeCell ref="G6:G10"/>
    <mergeCell ref="H6:H10"/>
    <mergeCell ref="I6:I10"/>
    <mergeCell ref="O3:O4"/>
    <mergeCell ref="P3:P4"/>
    <mergeCell ref="A1:P1"/>
    <mergeCell ref="G3:H3"/>
    <mergeCell ref="I3:J3"/>
    <mergeCell ref="K3:K4"/>
    <mergeCell ref="L3:L4"/>
    <mergeCell ref="M3:M4"/>
    <mergeCell ref="N3:N4"/>
    <mergeCell ref="A3:A4"/>
    <mergeCell ref="B3:B4"/>
    <mergeCell ref="C3:C4"/>
    <mergeCell ref="D3:D4"/>
    <mergeCell ref="E3:E4"/>
    <mergeCell ref="F3:F4"/>
    <mergeCell ref="C33:C37"/>
    <mergeCell ref="D33:D37"/>
    <mergeCell ref="G33:G37"/>
    <mergeCell ref="H33:H37"/>
    <mergeCell ref="I33:I37"/>
    <mergeCell ref="J33:J37"/>
    <mergeCell ref="K33:K37"/>
    <mergeCell ref="A38:A42"/>
    <mergeCell ref="B38:B42"/>
    <mergeCell ref="C38:C42"/>
    <mergeCell ref="D38:D42"/>
    <mergeCell ref="G38:G42"/>
    <mergeCell ref="H38:H42"/>
    <mergeCell ref="I38:I42"/>
    <mergeCell ref="J38:J42"/>
    <mergeCell ref="K38:K42"/>
    <mergeCell ref="A43:A47"/>
    <mergeCell ref="B43:B47"/>
    <mergeCell ref="C43:C47"/>
    <mergeCell ref="D43:D47"/>
    <mergeCell ref="G43:G47"/>
    <mergeCell ref="H43:H47"/>
    <mergeCell ref="I43:I47"/>
    <mergeCell ref="J43:J47"/>
    <mergeCell ref="K43:K47"/>
    <mergeCell ref="A48:A52"/>
    <mergeCell ref="B48:B52"/>
    <mergeCell ref="C48:C52"/>
    <mergeCell ref="D48:D52"/>
    <mergeCell ref="G48:G52"/>
    <mergeCell ref="H48:H52"/>
    <mergeCell ref="I48:I52"/>
    <mergeCell ref="J48:J52"/>
    <mergeCell ref="K48:K52"/>
  </mergeCells>
  <printOptions horizontalCentered="1"/>
  <pageMargins left="0.11811023622047245" right="0.11811023622047245" top="0.74803149606299213" bottom="0.15748031496062992" header="0.31496062992125984" footer="0.31496062992125984"/>
  <pageSetup paperSize="9" scale="52" fitToHeight="4" orientation="landscape" r:id="rId1"/>
  <rowBreaks count="1" manualBreakCount="1">
    <brk id="4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2023-01-13T09:08:00Z</dcterms:modified>
</cp:coreProperties>
</file>