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ИДиРП\ОТДЕЛ ПУиИ\2. ИНВЕСТИЦИОННАЯ ДЕЯТЕЛЬНОСТЬ\План создания инфраструктуры\план инфраструктуры от Ю.Л\2021 год План Когалым\"/>
    </mc:Choice>
  </mc:AlternateContent>
  <bookViews>
    <workbookView xWindow="0" yWindow="0" windowWidth="24000" windowHeight="7935"/>
  </bookViews>
  <sheets>
    <sheet name="план" sheetId="1" r:id="rId1"/>
    <sheet name="отче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F40" i="1"/>
  <c r="D40" i="1"/>
  <c r="F34" i="1"/>
  <c r="D34" i="1"/>
  <c r="F28" i="1"/>
  <c r="D28" i="1"/>
  <c r="D59" i="1" l="1"/>
  <c r="F53" i="1"/>
  <c r="D53" i="1"/>
  <c r="F46" i="1"/>
  <c r="D46" i="1"/>
  <c r="F22" i="1"/>
  <c r="D22" i="1"/>
  <c r="D20" i="1"/>
  <c r="F9" i="1"/>
  <c r="D12" i="1"/>
  <c r="D9" i="1" s="1"/>
  <c r="F59" i="1" l="1"/>
  <c r="F18" i="1" l="1"/>
  <c r="F19" i="1"/>
  <c r="D19" i="1" s="1"/>
  <c r="D18" i="1" l="1"/>
  <c r="D16" i="1" s="1"/>
  <c r="F16" i="1"/>
</calcChain>
</file>

<file path=xl/sharedStrings.xml><?xml version="1.0" encoding="utf-8"?>
<sst xmlns="http://schemas.openxmlformats.org/spreadsheetml/2006/main" count="221" uniqueCount="118">
  <si>
    <t xml:space="preserve">Название проекта </t>
  </si>
  <si>
    <t xml:space="preserve">Краткое описание проекта </t>
  </si>
  <si>
    <t xml:space="preserve">Вид деятельности </t>
  </si>
  <si>
    <t xml:space="preserve">Инвестиционная емкость проекта, тыс. рублей </t>
  </si>
  <si>
    <t xml:space="preserve">Источники финансирования </t>
  </si>
  <si>
    <t xml:space="preserve">Объем оказанной государственной поддержки </t>
  </si>
  <si>
    <t xml:space="preserve">Срок реализации проекта </t>
  </si>
  <si>
    <t xml:space="preserve">Текущее состояние проекта </t>
  </si>
  <si>
    <t xml:space="preserve">Вид работ </t>
  </si>
  <si>
    <t xml:space="preserve">Фактический адрес </t>
  </si>
  <si>
    <t xml:space="preserve">Контактная информация </t>
  </si>
  <si>
    <t xml:space="preserve">Ответственный за реализацию проекта </t>
  </si>
  <si>
    <t xml:space="preserve">Координаты </t>
  </si>
  <si>
    <t xml:space="preserve">Год начала </t>
  </si>
  <si>
    <t xml:space="preserve">Год окончания </t>
  </si>
  <si>
    <t xml:space="preserve">Стадия проекта </t>
  </si>
  <si>
    <t xml:space="preserve">Описание </t>
  </si>
  <si>
    <t xml:space="preserve">План создания объектов инвестиционной инфраструктуры в Ханты-Мансийском автономном округе - Югре </t>
  </si>
  <si>
    <t>Отчет о ходе реализации плана создания объектов инвестиционной инфраструктуры</t>
  </si>
  <si>
    <t>Название проекта</t>
  </si>
  <si>
    <t>Краткое описание проекта</t>
  </si>
  <si>
    <t>Вид деятельности</t>
  </si>
  <si>
    <t>Инвестиционная емкость проекта, тыс. рублей</t>
  </si>
  <si>
    <t>Источники финансирования</t>
  </si>
  <si>
    <t>Срок реализации проекта</t>
  </si>
  <si>
    <t>Текущее состояние проекта</t>
  </si>
  <si>
    <t>Вид работ</t>
  </si>
  <si>
    <t>Наименование муниципального образования</t>
  </si>
  <si>
    <t>Фактический адрес</t>
  </si>
  <si>
    <t>Контактная информация</t>
  </si>
  <si>
    <t>Ответственный за реализацию проекта</t>
  </si>
  <si>
    <t>Координаты</t>
  </si>
  <si>
    <t xml:space="preserve">Эффекты от реализации Объекта </t>
  </si>
  <si>
    <t>Примечание</t>
  </si>
  <si>
    <t>Год начала</t>
  </si>
  <si>
    <t>Год окончания</t>
  </si>
  <si>
    <t>Стадия проекта</t>
  </si>
  <si>
    <t>Описание</t>
  </si>
  <si>
    <t>Социальный (создание новых рабочих мест, чел.)</t>
  </si>
  <si>
    <t>Бюджетный (поступления налоговый отчислений в бюджеты всех уровней, тыс.руб.)</t>
  </si>
  <si>
    <t>Экономический (производственная мощность Объекта)</t>
  </si>
  <si>
    <t>всего</t>
  </si>
  <si>
    <t>Федеральный бюджет</t>
  </si>
  <si>
    <t>Бюджет ХМАО-Югры</t>
  </si>
  <si>
    <t>Бюджет города Когалыма</t>
  </si>
  <si>
    <t>Привлеченные средства</t>
  </si>
  <si>
    <t>внебюджетные источники</t>
  </si>
  <si>
    <t>на 01.01.2021 года</t>
  </si>
  <si>
    <t>Исполнено на 01.01.2021</t>
  </si>
  <si>
    <t>Исполнено на 01.01.2021
(за отчетный год)</t>
  </si>
  <si>
    <t>Строительство объекта: «Детский сад на 320 мест в 8 микрорайоне города Когалыма (корректировка, привязка проекта: «Детский сад на 320 мест» по адресу: г. Когалым, ул. Градостроителей)</t>
  </si>
  <si>
    <t>Образование</t>
  </si>
  <si>
    <t>строительство</t>
  </si>
  <si>
    <t>8 микрорайон</t>
  </si>
  <si>
    <t>Подрядчик:
ООО "СИБВИТОСЕРВИС", Тюменская область, Ханты-Мансийский автономный округ-Югра, г. Сургут ул. Комплектовочная, д7/1 тел.8 (3462)22-37-44,           22-37-55</t>
  </si>
  <si>
    <t>Мощность объекта 320 мест</t>
  </si>
  <si>
    <t xml:space="preserve">Строительство объекта: «Магистральные и внутриквартальные инженерные сети застройки жилыми домами поселка Пионерный города Когалыма </t>
  </si>
  <si>
    <t>Коммунальное хозяйство</t>
  </si>
  <si>
    <t>Заказчик: МУ "УКС г. Когалыма"
И.о. директора - Чемерис Геннадий Анатольевич, (34667)93-518</t>
  </si>
  <si>
    <t>Проект реализуется в рамках следующих программ:
1. Муниципальная программа "Развитие жилищной сферы в городе Когалыме", утвержденная постановлением Администрации города Когалыма от 15.10.2013 №2931
2. Государственная программа автономного округа "Развитие жилищной сферы" утвержденная постановлением Правительства ХМАО - Югры от 05.10.2018 №346-п</t>
  </si>
  <si>
    <t xml:space="preserve">Левобережная часть города Когалыма, район Пионерный </t>
  </si>
  <si>
    <t>Завершение строительно-монтажных работ
Готовность объекта на 01.01.2021 - 97%</t>
  </si>
  <si>
    <t>Объект в стадии строительства. Готовность на 01.01.2021 - 87,69%</t>
  </si>
  <si>
    <t>Планируемая мощность строительства - 16,2558 км.</t>
  </si>
  <si>
    <t>Магистральные и внутриквартальные инженерные сети к жилым комплексам "Филосовский камень" и "ЛУКОЙЛ"</t>
  </si>
  <si>
    <t>Объект в стадии подготовки аукционной документации на выполнение проектно-изыскательских работ
Готовность - 0,00%</t>
  </si>
  <si>
    <t>улица Дружбы народов, улица Шмидта города Когалыма</t>
  </si>
  <si>
    <t>Планируемая мощность строительства: 
- сети водоснабжения в две трубы Ø150 - 0,23 км. трассы;
 - сети напорной канализации в две трубы Ø150 - 0,4 км. трассы;
 - КНС производительностью 650 м3/сут - 1 шт;
- сети ливневой канализации Ø800 - 2 км.;
 - очистные сооружения производительностью - 2 тыс.м3/сут;
  - сети  электроснабжения 0,4кВ - 0,1 км трассы</t>
  </si>
  <si>
    <t>Строительство сетей наружного освещения участка автомобильной дороги по улице Нефтяников до примыкания к улице Олимпийской</t>
  </si>
  <si>
    <t>Дорожное хозяйство (дорожные фонды)</t>
  </si>
  <si>
    <t>улица Нефтяников до примыкания к улице Олимпийской города Когалыма</t>
  </si>
  <si>
    <t>Строительство объекта "Сети наружного освещения автомобильных дорог по улице Ноябрьская в городе Когалыме"</t>
  </si>
  <si>
    <t>улица Ноябрьская города Когалыма</t>
  </si>
  <si>
    <t>Ведется подготовка аукционной документации, для размещения электронного аукциона на выполнение строительно-монтажных работ, по результатам которого будет определен подрядчик (ответственный за реализацию проекта)</t>
  </si>
  <si>
    <t>Ведется подготовка аукционной документации, для размещения электронного аукциона на выполнение проектно-изыскательских работ, по результатам которого будет определен подрядчик (ответственный за реализацию проекта)</t>
  </si>
  <si>
    <t>Объект на стадии завершения выполнения проектно-изыскательских работ
Готовность - 0,00%</t>
  </si>
  <si>
    <t xml:space="preserve">ООО "НИПИ"Нефтегазпроект"
625027, Тюменская область, город Тюмень, 
ул. 50 лет Октября, д.38, этаж 4
ООО "Горводоканал"
628481, Автономный округ Ханты-Мансийский Автономный округ - Югра, 
город Когалым, улица 
Дружбы Народов, 41
</t>
  </si>
  <si>
    <t>внебюджетные средства</t>
  </si>
  <si>
    <t xml:space="preserve"> -*</t>
  </si>
  <si>
    <t>ООО "АКВАСТРОЙ-СЕРВИС", Тюменская область, Ханты-Мансийский автономный округ-Югра, г. Когалым, ул. Дружбы народов, 41                             тел. 89527098171                ООО "ПолимерСтройСевер", Тюменская область, Ханты-Мансийский автономный округ-Югра, г. Когалым,              ул. Геофизиков 2А/1                     тел. 8(34667) 4-35-35      ООО "Строительные технологии"  Тюменская область, Тюменский район,д. Дербыши,                        ул. Траковая, д.31Б  тел.8(3452)586-971,         602-106</t>
  </si>
  <si>
    <r>
      <t xml:space="preserve">Привлеченные средства
</t>
    </r>
    <r>
      <rPr>
        <i/>
        <sz val="10"/>
        <rFont val="Times New Roman"/>
        <family val="1"/>
        <charset val="204"/>
      </rPr>
      <t>(ПАО "ЛУКОЙЛ")</t>
    </r>
  </si>
  <si>
    <t xml:space="preserve"> -</t>
  </si>
  <si>
    <t xml:space="preserve"> 2021
</t>
  </si>
  <si>
    <t>проектирование</t>
  </si>
  <si>
    <t>Объекты образования, культуры и спорта</t>
  </si>
  <si>
    <t>Объекты коммунальной инфраструктуры</t>
  </si>
  <si>
    <t>Автомобильные дороги, объекты транспортно-дорожной и сервисной инфраструктуры</t>
  </si>
  <si>
    <t xml:space="preserve">  -**</t>
  </si>
  <si>
    <t xml:space="preserve"> -***</t>
  </si>
  <si>
    <r>
      <t xml:space="preserve">* величина фактических расходов за счет привлеченных источников в размере 12 012,0 тыс. руб. не отображена в данной графе, т.к. наименование графы звучит "Объем оказанной </t>
    </r>
    <r>
      <rPr>
        <b/>
        <sz val="9"/>
        <color theme="1"/>
        <rFont val="Times New Roman"/>
        <family val="1"/>
        <charset val="204"/>
      </rPr>
      <t>государственной</t>
    </r>
    <r>
      <rPr>
        <sz val="9"/>
        <color theme="1"/>
        <rFont val="Times New Roman"/>
        <family val="1"/>
        <charset val="204"/>
      </rPr>
      <t xml:space="preserve"> поддержки"</t>
    </r>
  </si>
  <si>
    <r>
      <t xml:space="preserve">** величина фактических расходов за счет привлеченных источников в размере 8 279,38 тыс. руб. не отображена в данной графе, т.к. наименование графы звучит "Объем оказанной </t>
    </r>
    <r>
      <rPr>
        <b/>
        <sz val="9"/>
        <color theme="1"/>
        <rFont val="Times New Roman"/>
        <family val="1"/>
        <charset val="204"/>
      </rPr>
      <t>государственной</t>
    </r>
    <r>
      <rPr>
        <sz val="9"/>
        <color theme="1"/>
        <rFont val="Times New Roman"/>
        <family val="1"/>
        <charset val="204"/>
      </rPr>
      <t xml:space="preserve"> поддержки"</t>
    </r>
  </si>
  <si>
    <t>Планируемая мощность строительства: 0,78 км.</t>
  </si>
  <si>
    <t>Планируемая мощность строительства: 1,453 км.</t>
  </si>
  <si>
    <t>Проектно-изыскательские работы проведены.
Объект в стадии подготовки аукционной документации на выполнение строительно-монтажных работ
Готовность - 0,00%</t>
  </si>
  <si>
    <t>62.275276, 74.473643</t>
  </si>
  <si>
    <t xml:space="preserve">Строительство объекта: "Газопровод по ул.Береговой от узла №169" . </t>
  </si>
  <si>
    <t xml:space="preserve"> -****</t>
  </si>
  <si>
    <r>
      <t xml:space="preserve">*** величина фактических расходов за счет привлеченных источников в размере 6050,76 тыс. руб. не отображена в данной графе, т.к. наименование графы звучит "Объем оказанной </t>
    </r>
    <r>
      <rPr>
        <b/>
        <sz val="9"/>
        <color theme="1"/>
        <rFont val="Times New Roman"/>
        <family val="1"/>
        <charset val="204"/>
      </rPr>
      <t>государственной</t>
    </r>
    <r>
      <rPr>
        <sz val="9"/>
        <color theme="1"/>
        <rFont val="Times New Roman"/>
        <family val="1"/>
        <charset val="204"/>
      </rPr>
      <t xml:space="preserve"> поддержки"</t>
    </r>
  </si>
  <si>
    <t>В 2020 году завершены проектно-изыскательские работы
Готовность - 0,00%</t>
  </si>
  <si>
    <t>Планируемая мощность строительства: 
- Газопровод по ул.Береговой от узла №169 - 1,9 км.</t>
  </si>
  <si>
    <t>город Когалым, район улицы Береговая</t>
  </si>
  <si>
    <t>ООО "НИПИ"Нефтегазпроект"
625027, Тюменская область, город Тюмень, 
ул. 50 лет Октября, д.38, этаж 4</t>
  </si>
  <si>
    <t>Строительство объекта: Водовод от ТК-9 до водопроводной камеры ВК-6</t>
  </si>
  <si>
    <t>Планируемая мощность строительства: 
- Водовод от ТК-9 до водопроводной камеры ВК-6 - 3,73 км.</t>
  </si>
  <si>
    <t>Строительство объекта: Реконструкция участка ВЛ 35КВ ПП-35КВ "Аэропорт" ПС №35</t>
  </si>
  <si>
    <t xml:space="preserve"> -*****</t>
  </si>
  <si>
    <r>
      <t xml:space="preserve">**** величина фактических расходов за счет привлеченных источников в размере 1952,18 тыс. руб. не отображена в данной графе, т.к. наименование графы звучит "Объем оказанной </t>
    </r>
    <r>
      <rPr>
        <b/>
        <sz val="9"/>
        <color theme="1"/>
        <rFont val="Times New Roman"/>
        <family val="1"/>
        <charset val="204"/>
      </rPr>
      <t>государственной</t>
    </r>
    <r>
      <rPr>
        <sz val="9"/>
        <color theme="1"/>
        <rFont val="Times New Roman"/>
        <family val="1"/>
        <charset val="204"/>
      </rPr>
      <t xml:space="preserve"> поддержки"</t>
    </r>
  </si>
  <si>
    <t>Планируемая мощность строительства: 
- Реконструкция участка ВЛ 35 кВ ПП-35кВ "Аэропорт" ПС №35" - 1,55 км.</t>
  </si>
  <si>
    <t>Реконструкция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</t>
  </si>
  <si>
    <t xml:space="preserve"> -******</t>
  </si>
  <si>
    <t>Планируемая мощность строительства: 
- Реконструкция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Когалыма:
- сети водоотведения - 0,3024 км.;
- сети электроснабжения - 0,565 км.</t>
  </si>
  <si>
    <t xml:space="preserve">
реконструкция</t>
  </si>
  <si>
    <r>
      <t xml:space="preserve">***** величина фактических расходов за счет привлеченных источников в размере 2723,53 тыс. руб. не отображена в данной графе, т.к. наименование графы звучит "Объем оказанной </t>
    </r>
    <r>
      <rPr>
        <b/>
        <sz val="9"/>
        <color theme="1"/>
        <rFont val="Times New Roman"/>
        <family val="1"/>
        <charset val="204"/>
      </rPr>
      <t>государственной</t>
    </r>
    <r>
      <rPr>
        <sz val="9"/>
        <color theme="1"/>
        <rFont val="Times New Roman"/>
        <family val="1"/>
        <charset val="204"/>
      </rPr>
      <t xml:space="preserve"> поддержки"</t>
    </r>
  </si>
  <si>
    <r>
      <t xml:space="preserve">****** величина фактических расходов за счет привлеченных источников в размере 5688,3 тыс. руб. не отображена в данной графе, т.к. наименование графы звучит "Объем оказанной </t>
    </r>
    <r>
      <rPr>
        <b/>
        <sz val="9"/>
        <color theme="1"/>
        <rFont val="Times New Roman"/>
        <family val="1"/>
        <charset val="204"/>
      </rPr>
      <t>государственной</t>
    </r>
    <r>
      <rPr>
        <sz val="9"/>
        <color theme="1"/>
        <rFont val="Times New Roman"/>
        <family val="1"/>
        <charset val="204"/>
      </rPr>
      <t xml:space="preserve"> поддержки"</t>
    </r>
  </si>
  <si>
    <t>Проект реализуется в рамках следующих программ:
1. Муниципальная программа "Развитие образования в городе Когалыме" утвержденная постановлением Администрации города Когалыма  от 11.10.2013 №2899.
2. Государственная программа автономного округа "Развитие образования" утвержденная постановлением Правительства ХМАО - Югры от 05.10.2018 №338-п</t>
  </si>
  <si>
    <t>Проект реализуется в рамках следующей программы:
1. Муниципальная программа "Развитие жилищной сферы в городе Когалыме", утвержденная постановлением Администрации города Когалыма от 15.10.2013 №2931</t>
  </si>
  <si>
    <t>Проект реализуется в рамках следующей программы:
1. Муниципальная программа "Развитие жилищно-коммунального комплекса в городе Когалыме", утвержденная постановлением Администрации города Когалыма от 11.10.2013 №2908</t>
  </si>
  <si>
    <t>Проект реализуется в рамках следующей программы:
1. Муниципальная программа "Развитие транспортной системы города Когалыма", утвержденная постановлением Администрации города Когалыма от 11.10.2013 №2906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</si>
</sst>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8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justify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5" fillId="0" borderId="0" xfId="0" applyFont="1"/>
    <xf numFmtId="165" fontId="19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2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7" fillId="0" borderId="0" xfId="0" applyFont="1"/>
    <xf numFmtId="4" fontId="15" fillId="0" borderId="4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7" fillId="0" borderId="0" xfId="0" applyFont="1" applyBorder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Border="1" applyAlignment="1">
      <alignment wrapText="1"/>
    </xf>
    <xf numFmtId="0" fontId="14" fillId="0" borderId="7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justify" vertical="center" wrapText="1"/>
    </xf>
    <xf numFmtId="0" fontId="15" fillId="2" borderId="5" xfId="0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7"/>
  <sheetViews>
    <sheetView tabSelected="1" topLeftCell="A5" workbookViewId="0">
      <pane xSplit="4" ySplit="3" topLeftCell="E8" activePane="bottomRight" state="frozen"/>
      <selection activeCell="A5" sqref="A5"/>
      <selection pane="topRight" activeCell="E5" sqref="E5"/>
      <selection pane="bottomLeft" activeCell="A8" sqref="A8"/>
      <selection pane="bottomRight" activeCell="B16" sqref="B16:B21"/>
    </sheetView>
  </sheetViews>
  <sheetFormatPr defaultRowHeight="16.5" x14ac:dyDescent="0.25"/>
  <cols>
    <col min="1" max="1" width="39" style="15" customWidth="1"/>
    <col min="2" max="2" width="44" style="12" customWidth="1"/>
    <col min="3" max="3" width="15.5703125" style="12" customWidth="1"/>
    <col min="4" max="5" width="19.140625" style="12" customWidth="1"/>
    <col min="6" max="6" width="16.5703125" style="12" customWidth="1"/>
    <col min="7" max="8" width="11.7109375" style="12" customWidth="1"/>
    <col min="9" max="9" width="17.7109375" style="12" customWidth="1"/>
    <col min="10" max="10" width="34.7109375" style="12" customWidth="1"/>
    <col min="11" max="11" width="14" style="12" customWidth="1"/>
    <col min="12" max="12" width="16.28515625" style="12" customWidth="1"/>
    <col min="13" max="13" width="25.42578125" style="12" customWidth="1"/>
    <col min="14" max="14" width="32.7109375" style="12" customWidth="1"/>
    <col min="15" max="15" width="14" style="12" customWidth="1"/>
    <col min="16" max="16384" width="9.140625" style="12"/>
  </cols>
  <sheetData>
    <row r="2" spans="1:15" x14ac:dyDescent="0.25">
      <c r="A2" s="98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5" spans="1:15" ht="36" customHeight="1" x14ac:dyDescent="0.25">
      <c r="A5" s="99" t="s">
        <v>0</v>
      </c>
      <c r="B5" s="99" t="s">
        <v>1</v>
      </c>
      <c r="C5" s="99" t="s">
        <v>2</v>
      </c>
      <c r="D5" s="99" t="s">
        <v>3</v>
      </c>
      <c r="E5" s="99" t="s">
        <v>4</v>
      </c>
      <c r="F5" s="99" t="s">
        <v>5</v>
      </c>
      <c r="G5" s="100" t="s">
        <v>6</v>
      </c>
      <c r="H5" s="101"/>
      <c r="I5" s="100" t="s">
        <v>7</v>
      </c>
      <c r="J5" s="101"/>
      <c r="K5" s="99" t="s">
        <v>8</v>
      </c>
      <c r="L5" s="99" t="s">
        <v>9</v>
      </c>
      <c r="M5" s="99" t="s">
        <v>10</v>
      </c>
      <c r="N5" s="99" t="s">
        <v>11</v>
      </c>
      <c r="O5" s="99" t="s">
        <v>12</v>
      </c>
    </row>
    <row r="6" spans="1:15" ht="49.5" x14ac:dyDescent="0.25">
      <c r="A6" s="99"/>
      <c r="B6" s="99"/>
      <c r="C6" s="99"/>
      <c r="D6" s="99"/>
      <c r="E6" s="99"/>
      <c r="F6" s="99"/>
      <c r="G6" s="13" t="s">
        <v>13</v>
      </c>
      <c r="H6" s="13" t="s">
        <v>14</v>
      </c>
      <c r="I6" s="13" t="s">
        <v>15</v>
      </c>
      <c r="J6" s="13" t="s">
        <v>16</v>
      </c>
      <c r="K6" s="99"/>
      <c r="L6" s="99"/>
      <c r="M6" s="99"/>
      <c r="N6" s="99"/>
      <c r="O6" s="99"/>
    </row>
    <row r="7" spans="1:15" x14ac:dyDescent="0.2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ht="16.5" customHeight="1" x14ac:dyDescent="0.25">
      <c r="A8" s="74" t="s">
        <v>84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1:15" s="16" customFormat="1" x14ac:dyDescent="0.25">
      <c r="A9" s="92" t="s">
        <v>50</v>
      </c>
      <c r="B9" s="92" t="s">
        <v>114</v>
      </c>
      <c r="C9" s="91" t="s">
        <v>51</v>
      </c>
      <c r="D9" s="17">
        <f>SUM(D10:D14)</f>
        <v>538362.14</v>
      </c>
      <c r="E9" s="18" t="s">
        <v>41</v>
      </c>
      <c r="F9" s="17">
        <f>SUM(F10:F14)</f>
        <v>523862.14</v>
      </c>
      <c r="G9" s="85">
        <v>2017</v>
      </c>
      <c r="H9" s="85">
        <v>2021</v>
      </c>
      <c r="I9" s="87" t="s">
        <v>61</v>
      </c>
      <c r="J9" s="89" t="s">
        <v>55</v>
      </c>
      <c r="K9" s="85" t="s">
        <v>52</v>
      </c>
      <c r="L9" s="81" t="s">
        <v>53</v>
      </c>
      <c r="M9" s="81" t="s">
        <v>58</v>
      </c>
      <c r="N9" s="83" t="s">
        <v>54</v>
      </c>
      <c r="O9" s="61" t="s">
        <v>94</v>
      </c>
    </row>
    <row r="10" spans="1:15" x14ac:dyDescent="0.25">
      <c r="A10" s="92"/>
      <c r="B10" s="92"/>
      <c r="C10" s="91"/>
      <c r="D10" s="19">
        <v>35315.07</v>
      </c>
      <c r="E10" s="20" t="s">
        <v>42</v>
      </c>
      <c r="F10" s="19">
        <v>35315.07</v>
      </c>
      <c r="G10" s="86"/>
      <c r="H10" s="86"/>
      <c r="I10" s="88"/>
      <c r="J10" s="90"/>
      <c r="K10" s="86"/>
      <c r="L10" s="82"/>
      <c r="M10" s="82"/>
      <c r="N10" s="84"/>
      <c r="O10" s="62"/>
    </row>
    <row r="11" spans="1:15" ht="36" customHeight="1" x14ac:dyDescent="0.25">
      <c r="A11" s="92"/>
      <c r="B11" s="92"/>
      <c r="C11" s="91"/>
      <c r="D11" s="19">
        <v>421387.62</v>
      </c>
      <c r="E11" s="20" t="s">
        <v>43</v>
      </c>
      <c r="F11" s="19">
        <v>421387.62</v>
      </c>
      <c r="G11" s="86"/>
      <c r="H11" s="86"/>
      <c r="I11" s="88"/>
      <c r="J11" s="90"/>
      <c r="K11" s="86"/>
      <c r="L11" s="82"/>
      <c r="M11" s="82"/>
      <c r="N11" s="84"/>
      <c r="O11" s="62"/>
    </row>
    <row r="12" spans="1:15" ht="25.5" x14ac:dyDescent="0.25">
      <c r="A12" s="92"/>
      <c r="B12" s="92"/>
      <c r="C12" s="91"/>
      <c r="D12" s="21">
        <f>67159.45+2488</f>
        <v>69647.45</v>
      </c>
      <c r="E12" s="20" t="s">
        <v>44</v>
      </c>
      <c r="F12" s="21">
        <v>67159.45</v>
      </c>
      <c r="G12" s="86"/>
      <c r="H12" s="86"/>
      <c r="I12" s="88"/>
      <c r="J12" s="90"/>
      <c r="K12" s="86"/>
      <c r="L12" s="82"/>
      <c r="M12" s="82"/>
      <c r="N12" s="84"/>
      <c r="O12" s="62"/>
    </row>
    <row r="13" spans="1:15" ht="38.25" x14ac:dyDescent="0.25">
      <c r="A13" s="92"/>
      <c r="B13" s="87"/>
      <c r="C13" s="85"/>
      <c r="D13" s="22">
        <v>12012</v>
      </c>
      <c r="E13" s="23" t="s">
        <v>80</v>
      </c>
      <c r="F13" s="34" t="s">
        <v>78</v>
      </c>
      <c r="G13" s="86"/>
      <c r="H13" s="86"/>
      <c r="I13" s="88"/>
      <c r="J13" s="90"/>
      <c r="K13" s="86"/>
      <c r="L13" s="82"/>
      <c r="M13" s="82"/>
      <c r="N13" s="84"/>
      <c r="O13" s="62"/>
    </row>
    <row r="14" spans="1:15" ht="25.5" x14ac:dyDescent="0.25">
      <c r="A14" s="87"/>
      <c r="B14" s="87"/>
      <c r="C14" s="85"/>
      <c r="D14" s="22">
        <v>0</v>
      </c>
      <c r="E14" s="23" t="s">
        <v>77</v>
      </c>
      <c r="F14" s="22">
        <v>0</v>
      </c>
      <c r="G14" s="86"/>
      <c r="H14" s="86"/>
      <c r="I14" s="88"/>
      <c r="J14" s="90"/>
      <c r="K14" s="86"/>
      <c r="L14" s="82"/>
      <c r="M14" s="82"/>
      <c r="N14" s="84"/>
      <c r="O14" s="62"/>
    </row>
    <row r="15" spans="1:15" s="1" customFormat="1" ht="20.100000000000001" customHeight="1" x14ac:dyDescent="0.25">
      <c r="A15" s="77" t="s">
        <v>85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x14ac:dyDescent="0.25">
      <c r="A16" s="87" t="s">
        <v>56</v>
      </c>
      <c r="B16" s="92" t="s">
        <v>59</v>
      </c>
      <c r="C16" s="94" t="s">
        <v>57</v>
      </c>
      <c r="D16" s="17">
        <f>D17+D18+D19+D20</f>
        <v>384665.97</v>
      </c>
      <c r="E16" s="18" t="s">
        <v>41</v>
      </c>
      <c r="F16" s="24">
        <f>SUM(F17:F21)</f>
        <v>329031.29000000004</v>
      </c>
      <c r="G16" s="91">
        <v>2006</v>
      </c>
      <c r="H16" s="91">
        <v>2021</v>
      </c>
      <c r="I16" s="92" t="s">
        <v>62</v>
      </c>
      <c r="J16" s="81" t="s">
        <v>63</v>
      </c>
      <c r="K16" s="91" t="s">
        <v>52</v>
      </c>
      <c r="L16" s="94" t="s">
        <v>60</v>
      </c>
      <c r="M16" s="95" t="s">
        <v>58</v>
      </c>
      <c r="N16" s="96" t="s">
        <v>79</v>
      </c>
      <c r="O16" s="61" t="s">
        <v>81</v>
      </c>
    </row>
    <row r="17" spans="1:25" x14ac:dyDescent="0.25">
      <c r="A17" s="88"/>
      <c r="B17" s="92"/>
      <c r="C17" s="94"/>
      <c r="D17" s="19">
        <v>0</v>
      </c>
      <c r="E17" s="20" t="s">
        <v>42</v>
      </c>
      <c r="F17" s="25">
        <v>0</v>
      </c>
      <c r="G17" s="91"/>
      <c r="H17" s="91"/>
      <c r="I17" s="92"/>
      <c r="J17" s="82"/>
      <c r="K17" s="91"/>
      <c r="L17" s="94"/>
      <c r="M17" s="95"/>
      <c r="N17" s="96"/>
      <c r="O17" s="62"/>
    </row>
    <row r="18" spans="1:25" x14ac:dyDescent="0.25">
      <c r="A18" s="88"/>
      <c r="B18" s="92"/>
      <c r="C18" s="94"/>
      <c r="D18" s="19">
        <f>F18+43093.3</f>
        <v>296767.19</v>
      </c>
      <c r="E18" s="20" t="s">
        <v>43</v>
      </c>
      <c r="F18" s="25">
        <f>173548.69+80125.2</f>
        <v>253673.89</v>
      </c>
      <c r="G18" s="91"/>
      <c r="H18" s="91"/>
      <c r="I18" s="92"/>
      <c r="J18" s="82"/>
      <c r="K18" s="91"/>
      <c r="L18" s="94"/>
      <c r="M18" s="95"/>
      <c r="N18" s="96"/>
      <c r="O18" s="62"/>
    </row>
    <row r="19" spans="1:25" ht="25.5" x14ac:dyDescent="0.25">
      <c r="A19" s="88"/>
      <c r="B19" s="92"/>
      <c r="C19" s="94"/>
      <c r="D19" s="21">
        <f>F19+4262</f>
        <v>79619.399999999994</v>
      </c>
      <c r="E19" s="20" t="s">
        <v>44</v>
      </c>
      <c r="F19" s="25">
        <f>47371.6+27985.8</f>
        <v>75357.399999999994</v>
      </c>
      <c r="G19" s="91"/>
      <c r="H19" s="91"/>
      <c r="I19" s="92"/>
      <c r="J19" s="82"/>
      <c r="K19" s="91"/>
      <c r="L19" s="94"/>
      <c r="M19" s="95"/>
      <c r="N19" s="96"/>
      <c r="O19" s="62"/>
    </row>
    <row r="20" spans="1:25" ht="38.25" x14ac:dyDescent="0.25">
      <c r="A20" s="88"/>
      <c r="B20" s="92"/>
      <c r="C20" s="94"/>
      <c r="D20" s="19">
        <f>8279.38</f>
        <v>8279.3799999999992</v>
      </c>
      <c r="E20" s="20" t="s">
        <v>80</v>
      </c>
      <c r="F20" s="35" t="s">
        <v>87</v>
      </c>
      <c r="G20" s="91"/>
      <c r="H20" s="91"/>
      <c r="I20" s="92"/>
      <c r="J20" s="82"/>
      <c r="K20" s="91"/>
      <c r="L20" s="94"/>
      <c r="M20" s="95"/>
      <c r="N20" s="96"/>
      <c r="O20" s="62"/>
    </row>
    <row r="21" spans="1:25" ht="51" customHeight="1" x14ac:dyDescent="0.25">
      <c r="A21" s="97"/>
      <c r="B21" s="92"/>
      <c r="C21" s="94"/>
      <c r="D21" s="19">
        <v>0</v>
      </c>
      <c r="E21" s="23" t="s">
        <v>77</v>
      </c>
      <c r="F21" s="19">
        <v>0</v>
      </c>
      <c r="G21" s="91"/>
      <c r="H21" s="91"/>
      <c r="I21" s="92"/>
      <c r="J21" s="93"/>
      <c r="K21" s="91"/>
      <c r="L21" s="94"/>
      <c r="M21" s="95"/>
      <c r="N21" s="96"/>
      <c r="O21" s="63"/>
    </row>
    <row r="22" spans="1:25" s="26" customFormat="1" ht="43.5" customHeight="1" x14ac:dyDescent="0.2">
      <c r="A22" s="71" t="s">
        <v>64</v>
      </c>
      <c r="B22" s="64" t="s">
        <v>115</v>
      </c>
      <c r="C22" s="68" t="s">
        <v>57</v>
      </c>
      <c r="D22" s="28">
        <f>SUM(D23:D27)</f>
        <v>8141.4</v>
      </c>
      <c r="E22" s="29" t="s">
        <v>41</v>
      </c>
      <c r="F22" s="28">
        <f>SUM(F23:F25)</f>
        <v>0</v>
      </c>
      <c r="G22" s="68" t="s">
        <v>82</v>
      </c>
      <c r="H22" s="68" t="s">
        <v>82</v>
      </c>
      <c r="I22" s="64" t="s">
        <v>65</v>
      </c>
      <c r="J22" s="65" t="s">
        <v>67</v>
      </c>
      <c r="K22" s="69" t="s">
        <v>83</v>
      </c>
      <c r="L22" s="68" t="s">
        <v>66</v>
      </c>
      <c r="M22" s="70" t="s">
        <v>58</v>
      </c>
      <c r="N22" s="60" t="s">
        <v>74</v>
      </c>
      <c r="O22" s="61" t="s">
        <v>81</v>
      </c>
    </row>
    <row r="23" spans="1:25" s="26" customFormat="1" ht="43.5" customHeight="1" x14ac:dyDescent="0.2">
      <c r="A23" s="72"/>
      <c r="B23" s="64"/>
      <c r="C23" s="68"/>
      <c r="D23" s="30">
        <v>0</v>
      </c>
      <c r="E23" s="20" t="s">
        <v>42</v>
      </c>
      <c r="F23" s="30">
        <v>0</v>
      </c>
      <c r="G23" s="68"/>
      <c r="H23" s="68"/>
      <c r="I23" s="64"/>
      <c r="J23" s="66"/>
      <c r="K23" s="69"/>
      <c r="L23" s="68"/>
      <c r="M23" s="70"/>
      <c r="N23" s="60"/>
      <c r="O23" s="62"/>
    </row>
    <row r="24" spans="1:25" s="26" customFormat="1" ht="43.5" customHeight="1" x14ac:dyDescent="0.2">
      <c r="A24" s="72"/>
      <c r="B24" s="64"/>
      <c r="C24" s="68"/>
      <c r="D24" s="30">
        <v>0</v>
      </c>
      <c r="E24" s="20" t="s">
        <v>43</v>
      </c>
      <c r="F24" s="30">
        <v>0</v>
      </c>
      <c r="G24" s="68"/>
      <c r="H24" s="68"/>
      <c r="I24" s="64"/>
      <c r="J24" s="66"/>
      <c r="K24" s="69"/>
      <c r="L24" s="68"/>
      <c r="M24" s="70"/>
      <c r="N24" s="60"/>
      <c r="O24" s="62"/>
    </row>
    <row r="25" spans="1:25" s="26" customFormat="1" ht="43.5" customHeight="1" x14ac:dyDescent="0.2">
      <c r="A25" s="72"/>
      <c r="B25" s="64"/>
      <c r="C25" s="68"/>
      <c r="D25" s="30">
        <v>8141.4</v>
      </c>
      <c r="E25" s="20" t="s">
        <v>44</v>
      </c>
      <c r="F25" s="36">
        <v>0</v>
      </c>
      <c r="G25" s="68"/>
      <c r="H25" s="68"/>
      <c r="I25" s="64"/>
      <c r="J25" s="66"/>
      <c r="K25" s="69"/>
      <c r="L25" s="68"/>
      <c r="M25" s="70"/>
      <c r="N25" s="60"/>
      <c r="O25" s="62"/>
    </row>
    <row r="26" spans="1:25" s="26" customFormat="1" ht="43.5" customHeight="1" x14ac:dyDescent="0.2">
      <c r="A26" s="72"/>
      <c r="B26" s="64"/>
      <c r="C26" s="68"/>
      <c r="D26" s="31">
        <v>0</v>
      </c>
      <c r="E26" s="20" t="s">
        <v>80</v>
      </c>
      <c r="F26" s="31" t="s">
        <v>81</v>
      </c>
      <c r="G26" s="68"/>
      <c r="H26" s="68"/>
      <c r="I26" s="64"/>
      <c r="J26" s="66"/>
      <c r="K26" s="69"/>
      <c r="L26" s="68"/>
      <c r="M26" s="70"/>
      <c r="N26" s="60"/>
      <c r="O26" s="62"/>
    </row>
    <row r="27" spans="1:25" s="26" customFormat="1" ht="43.5" customHeight="1" x14ac:dyDescent="0.2">
      <c r="A27" s="73"/>
      <c r="B27" s="64"/>
      <c r="C27" s="68"/>
      <c r="D27" s="32">
        <v>0</v>
      </c>
      <c r="E27" s="23" t="s">
        <v>77</v>
      </c>
      <c r="F27" s="31" t="s">
        <v>81</v>
      </c>
      <c r="G27" s="68"/>
      <c r="H27" s="68"/>
      <c r="I27" s="64"/>
      <c r="J27" s="67"/>
      <c r="K27" s="69"/>
      <c r="L27" s="68"/>
      <c r="M27" s="70"/>
      <c r="N27" s="60"/>
      <c r="O27" s="63"/>
      <c r="Q27" s="39"/>
      <c r="R27" s="39"/>
      <c r="S27" s="39"/>
      <c r="T27" s="39"/>
      <c r="U27" s="39"/>
      <c r="V27" s="39"/>
      <c r="W27" s="39"/>
      <c r="X27" s="39"/>
      <c r="Y27" s="39"/>
    </row>
    <row r="28" spans="1:25" s="26" customFormat="1" ht="43.5" customHeight="1" x14ac:dyDescent="0.2">
      <c r="A28" s="71" t="s">
        <v>95</v>
      </c>
      <c r="B28" s="64" t="s">
        <v>116</v>
      </c>
      <c r="C28" s="68" t="s">
        <v>57</v>
      </c>
      <c r="D28" s="28">
        <f>SUM(D29:D33)</f>
        <v>17616.259999999998</v>
      </c>
      <c r="E28" s="29" t="s">
        <v>41</v>
      </c>
      <c r="F28" s="28">
        <f>SUM(F29:F31)</f>
        <v>0</v>
      </c>
      <c r="G28" s="68">
        <v>2019</v>
      </c>
      <c r="H28" s="68">
        <v>2021</v>
      </c>
      <c r="I28" s="64" t="s">
        <v>98</v>
      </c>
      <c r="J28" s="65" t="s">
        <v>99</v>
      </c>
      <c r="K28" s="68" t="s">
        <v>52</v>
      </c>
      <c r="L28" s="68" t="s">
        <v>100</v>
      </c>
      <c r="M28" s="70" t="s">
        <v>58</v>
      </c>
      <c r="N28" s="60" t="s">
        <v>101</v>
      </c>
      <c r="O28" s="61" t="s">
        <v>81</v>
      </c>
      <c r="Q28" s="40"/>
      <c r="R28" s="40"/>
      <c r="S28" s="40"/>
      <c r="T28" s="40"/>
      <c r="U28" s="40"/>
      <c r="V28" s="40"/>
      <c r="W28" s="40"/>
      <c r="X28" s="42"/>
      <c r="Y28" s="39"/>
    </row>
    <row r="29" spans="1:25" s="26" customFormat="1" ht="43.5" customHeight="1" x14ac:dyDescent="0.2">
      <c r="A29" s="72"/>
      <c r="B29" s="64"/>
      <c r="C29" s="68"/>
      <c r="D29" s="30">
        <v>0</v>
      </c>
      <c r="E29" s="37" t="s">
        <v>42</v>
      </c>
      <c r="F29" s="30">
        <v>0</v>
      </c>
      <c r="G29" s="68"/>
      <c r="H29" s="68"/>
      <c r="I29" s="64"/>
      <c r="J29" s="66"/>
      <c r="K29" s="69"/>
      <c r="L29" s="68"/>
      <c r="M29" s="70"/>
      <c r="N29" s="60"/>
      <c r="O29" s="62"/>
      <c r="Q29" s="40"/>
      <c r="R29" s="40"/>
      <c r="S29" s="41"/>
      <c r="T29" s="40"/>
      <c r="U29" s="40"/>
      <c r="V29" s="40"/>
      <c r="W29" s="40"/>
      <c r="X29" s="42"/>
      <c r="Y29" s="39"/>
    </row>
    <row r="30" spans="1:25" s="26" customFormat="1" ht="43.5" customHeight="1" x14ac:dyDescent="0.2">
      <c r="A30" s="72"/>
      <c r="B30" s="64"/>
      <c r="C30" s="68"/>
      <c r="D30" s="30">
        <v>0</v>
      </c>
      <c r="E30" s="37" t="s">
        <v>43</v>
      </c>
      <c r="F30" s="30">
        <v>0</v>
      </c>
      <c r="G30" s="68"/>
      <c r="H30" s="68"/>
      <c r="I30" s="64"/>
      <c r="J30" s="66"/>
      <c r="K30" s="69"/>
      <c r="L30" s="68"/>
      <c r="M30" s="70"/>
      <c r="N30" s="60"/>
      <c r="O30" s="62"/>
      <c r="Q30" s="40"/>
      <c r="R30" s="40"/>
      <c r="S30" s="41"/>
      <c r="T30" s="40"/>
      <c r="U30" s="40"/>
      <c r="V30" s="40"/>
      <c r="W30" s="40"/>
      <c r="X30" s="42"/>
      <c r="Y30" s="39"/>
    </row>
    <row r="31" spans="1:25" s="26" customFormat="1" ht="43.5" customHeight="1" x14ac:dyDescent="0.2">
      <c r="A31" s="72"/>
      <c r="B31" s="64"/>
      <c r="C31" s="68"/>
      <c r="D31" s="30">
        <v>0</v>
      </c>
      <c r="E31" s="37" t="s">
        <v>44</v>
      </c>
      <c r="F31" s="36">
        <v>0</v>
      </c>
      <c r="G31" s="68"/>
      <c r="H31" s="68"/>
      <c r="I31" s="64"/>
      <c r="J31" s="66"/>
      <c r="K31" s="69"/>
      <c r="L31" s="68"/>
      <c r="M31" s="70"/>
      <c r="N31" s="60"/>
      <c r="O31" s="62"/>
      <c r="Q31" s="40"/>
      <c r="R31" s="40"/>
      <c r="S31" s="41"/>
      <c r="T31" s="40"/>
      <c r="U31" s="40"/>
      <c r="V31" s="40"/>
      <c r="W31" s="40"/>
      <c r="X31" s="42"/>
      <c r="Y31" s="39"/>
    </row>
    <row r="32" spans="1:25" s="26" customFormat="1" ht="43.5" customHeight="1" x14ac:dyDescent="0.2">
      <c r="A32" s="72"/>
      <c r="B32" s="64"/>
      <c r="C32" s="68"/>
      <c r="D32" s="31">
        <v>17616.259999999998</v>
      </c>
      <c r="E32" s="37" t="s">
        <v>80</v>
      </c>
      <c r="F32" s="31" t="s">
        <v>88</v>
      </c>
      <c r="G32" s="68"/>
      <c r="H32" s="68"/>
      <c r="I32" s="64"/>
      <c r="J32" s="66"/>
      <c r="K32" s="69"/>
      <c r="L32" s="68"/>
      <c r="M32" s="70"/>
      <c r="N32" s="60"/>
      <c r="O32" s="62"/>
      <c r="Q32" s="40"/>
      <c r="R32" s="40"/>
      <c r="S32" s="41"/>
      <c r="T32" s="40"/>
      <c r="U32" s="40"/>
      <c r="V32" s="40"/>
      <c r="W32" s="40"/>
      <c r="X32" s="42"/>
      <c r="Y32" s="39"/>
    </row>
    <row r="33" spans="1:26" s="26" customFormat="1" ht="43.5" customHeight="1" x14ac:dyDescent="0.2">
      <c r="A33" s="73"/>
      <c r="B33" s="64"/>
      <c r="C33" s="68"/>
      <c r="D33" s="32">
        <v>0</v>
      </c>
      <c r="E33" s="23" t="s">
        <v>77</v>
      </c>
      <c r="F33" s="31" t="s">
        <v>81</v>
      </c>
      <c r="G33" s="68"/>
      <c r="H33" s="68"/>
      <c r="I33" s="64"/>
      <c r="J33" s="67"/>
      <c r="K33" s="69"/>
      <c r="L33" s="68"/>
      <c r="M33" s="70"/>
      <c r="N33" s="60"/>
      <c r="O33" s="63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s="26" customFormat="1" ht="43.5" customHeight="1" x14ac:dyDescent="0.2">
      <c r="A34" s="71" t="s">
        <v>102</v>
      </c>
      <c r="B34" s="64" t="s">
        <v>116</v>
      </c>
      <c r="C34" s="68" t="s">
        <v>57</v>
      </c>
      <c r="D34" s="28">
        <f>SUM(D35:D39)</f>
        <v>17442.239999999998</v>
      </c>
      <c r="E34" s="29" t="s">
        <v>41</v>
      </c>
      <c r="F34" s="28">
        <f>SUM(F35:F37)</f>
        <v>0</v>
      </c>
      <c r="G34" s="68">
        <v>2019</v>
      </c>
      <c r="H34" s="68">
        <v>2021</v>
      </c>
      <c r="I34" s="64" t="s">
        <v>75</v>
      </c>
      <c r="J34" s="65" t="s">
        <v>103</v>
      </c>
      <c r="K34" s="68" t="s">
        <v>52</v>
      </c>
      <c r="L34" s="68" t="s">
        <v>100</v>
      </c>
      <c r="M34" s="70" t="s">
        <v>58</v>
      </c>
      <c r="N34" s="60" t="s">
        <v>101</v>
      </c>
      <c r="O34" s="61" t="s">
        <v>81</v>
      </c>
      <c r="Q34" s="54"/>
      <c r="R34" s="54"/>
      <c r="S34" s="57"/>
      <c r="T34" s="58"/>
      <c r="U34" s="54"/>
      <c r="V34" s="54"/>
      <c r="W34" s="54"/>
      <c r="X34" s="55"/>
      <c r="Y34" s="56"/>
      <c r="Z34" s="48"/>
    </row>
    <row r="35" spans="1:26" s="26" customFormat="1" ht="43.5" customHeight="1" x14ac:dyDescent="0.2">
      <c r="A35" s="72"/>
      <c r="B35" s="64"/>
      <c r="C35" s="68"/>
      <c r="D35" s="30">
        <v>0</v>
      </c>
      <c r="E35" s="37" t="s">
        <v>42</v>
      </c>
      <c r="F35" s="30">
        <v>0</v>
      </c>
      <c r="G35" s="68"/>
      <c r="H35" s="68"/>
      <c r="I35" s="64"/>
      <c r="J35" s="66"/>
      <c r="K35" s="69"/>
      <c r="L35" s="68"/>
      <c r="M35" s="70"/>
      <c r="N35" s="60"/>
      <c r="O35" s="62"/>
      <c r="Q35" s="54"/>
      <c r="R35" s="54"/>
      <c r="S35" s="57"/>
      <c r="T35" s="58"/>
      <c r="U35" s="59"/>
      <c r="V35" s="54"/>
      <c r="W35" s="54"/>
      <c r="X35" s="55"/>
      <c r="Y35" s="56"/>
      <c r="Z35" s="48"/>
    </row>
    <row r="36" spans="1:26" s="26" customFormat="1" ht="43.5" customHeight="1" x14ac:dyDescent="0.2">
      <c r="A36" s="72"/>
      <c r="B36" s="64"/>
      <c r="C36" s="68"/>
      <c r="D36" s="30">
        <v>0</v>
      </c>
      <c r="E36" s="37" t="s">
        <v>43</v>
      </c>
      <c r="F36" s="30">
        <v>0</v>
      </c>
      <c r="G36" s="68"/>
      <c r="H36" s="68"/>
      <c r="I36" s="64"/>
      <c r="J36" s="66"/>
      <c r="K36" s="69"/>
      <c r="L36" s="68"/>
      <c r="M36" s="70"/>
      <c r="N36" s="60"/>
      <c r="O36" s="62"/>
      <c r="Q36" s="54"/>
      <c r="R36" s="54"/>
      <c r="S36" s="57"/>
      <c r="T36" s="58"/>
      <c r="U36" s="59"/>
      <c r="V36" s="54"/>
      <c r="W36" s="54"/>
      <c r="X36" s="55"/>
      <c r="Y36" s="56"/>
      <c r="Z36" s="48"/>
    </row>
    <row r="37" spans="1:26" s="26" customFormat="1" ht="43.5" customHeight="1" x14ac:dyDescent="0.2">
      <c r="A37" s="72"/>
      <c r="B37" s="64"/>
      <c r="C37" s="68"/>
      <c r="D37" s="30">
        <v>0</v>
      </c>
      <c r="E37" s="37" t="s">
        <v>44</v>
      </c>
      <c r="F37" s="36">
        <v>0</v>
      </c>
      <c r="G37" s="68"/>
      <c r="H37" s="68"/>
      <c r="I37" s="64"/>
      <c r="J37" s="66"/>
      <c r="K37" s="69"/>
      <c r="L37" s="68"/>
      <c r="M37" s="70"/>
      <c r="N37" s="60"/>
      <c r="O37" s="62"/>
      <c r="Q37" s="54"/>
      <c r="R37" s="54"/>
      <c r="S37" s="57"/>
      <c r="T37" s="58"/>
      <c r="U37" s="59"/>
      <c r="V37" s="54"/>
      <c r="W37" s="54"/>
      <c r="X37" s="55"/>
      <c r="Y37" s="56"/>
      <c r="Z37" s="48"/>
    </row>
    <row r="38" spans="1:26" s="26" customFormat="1" ht="43.5" customHeight="1" x14ac:dyDescent="0.2">
      <c r="A38" s="72"/>
      <c r="B38" s="64"/>
      <c r="C38" s="68"/>
      <c r="D38" s="31">
        <f>5416.27+12025.97</f>
        <v>17442.239999999998</v>
      </c>
      <c r="E38" s="37" t="s">
        <v>80</v>
      </c>
      <c r="F38" s="31" t="s">
        <v>96</v>
      </c>
      <c r="G38" s="68"/>
      <c r="H38" s="68"/>
      <c r="I38" s="64"/>
      <c r="J38" s="66"/>
      <c r="K38" s="69"/>
      <c r="L38" s="68"/>
      <c r="M38" s="70"/>
      <c r="N38" s="60"/>
      <c r="O38" s="62"/>
      <c r="Q38" s="54"/>
      <c r="R38" s="54"/>
      <c r="S38" s="57"/>
      <c r="T38" s="58"/>
      <c r="U38" s="59"/>
      <c r="V38" s="54"/>
      <c r="W38" s="54"/>
      <c r="X38" s="55"/>
      <c r="Y38" s="56"/>
      <c r="Z38" s="48"/>
    </row>
    <row r="39" spans="1:26" s="26" customFormat="1" ht="43.5" customHeight="1" x14ac:dyDescent="0.2">
      <c r="A39" s="73"/>
      <c r="B39" s="64"/>
      <c r="C39" s="68"/>
      <c r="D39" s="32">
        <v>0</v>
      </c>
      <c r="E39" s="23" t="s">
        <v>77</v>
      </c>
      <c r="F39" s="31" t="s">
        <v>81</v>
      </c>
      <c r="G39" s="68"/>
      <c r="H39" s="68"/>
      <c r="I39" s="64"/>
      <c r="J39" s="67"/>
      <c r="K39" s="69"/>
      <c r="L39" s="68"/>
      <c r="M39" s="70"/>
      <c r="N39" s="60"/>
      <c r="O39" s="63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s="26" customFormat="1" ht="43.5" customHeight="1" x14ac:dyDescent="0.2">
      <c r="A40" s="71" t="s">
        <v>104</v>
      </c>
      <c r="B40" s="64" t="s">
        <v>116</v>
      </c>
      <c r="C40" s="68" t="s">
        <v>57</v>
      </c>
      <c r="D40" s="28">
        <f>SUM(D41:D45)</f>
        <v>6190.5</v>
      </c>
      <c r="E40" s="29" t="s">
        <v>41</v>
      </c>
      <c r="F40" s="28">
        <f>SUM(F41:F43)</f>
        <v>0</v>
      </c>
      <c r="G40" s="68">
        <v>2019</v>
      </c>
      <c r="H40" s="68">
        <v>2021</v>
      </c>
      <c r="I40" s="64" t="s">
        <v>75</v>
      </c>
      <c r="J40" s="65" t="s">
        <v>107</v>
      </c>
      <c r="K40" s="68" t="s">
        <v>52</v>
      </c>
      <c r="L40" s="68" t="s">
        <v>100</v>
      </c>
      <c r="M40" s="70" t="s">
        <v>58</v>
      </c>
      <c r="N40" s="60" t="s">
        <v>101</v>
      </c>
      <c r="O40" s="61" t="s">
        <v>81</v>
      </c>
      <c r="Q40" s="57"/>
      <c r="R40" s="58"/>
      <c r="S40" s="54"/>
      <c r="T40" s="54"/>
      <c r="U40" s="54"/>
      <c r="V40" s="55"/>
      <c r="W40" s="56"/>
      <c r="X40" s="48"/>
      <c r="Y40" s="48"/>
      <c r="Z40" s="48"/>
    </row>
    <row r="41" spans="1:26" s="26" customFormat="1" ht="43.5" customHeight="1" x14ac:dyDescent="0.2">
      <c r="A41" s="72"/>
      <c r="B41" s="64"/>
      <c r="C41" s="68"/>
      <c r="D41" s="27"/>
      <c r="E41" s="37" t="s">
        <v>42</v>
      </c>
      <c r="F41" s="30">
        <v>0</v>
      </c>
      <c r="G41" s="68"/>
      <c r="H41" s="68"/>
      <c r="I41" s="64"/>
      <c r="J41" s="66"/>
      <c r="K41" s="69"/>
      <c r="L41" s="68"/>
      <c r="M41" s="70"/>
      <c r="N41" s="60"/>
      <c r="O41" s="62"/>
      <c r="Q41" s="57"/>
      <c r="R41" s="58"/>
      <c r="S41" s="59"/>
      <c r="T41" s="54"/>
      <c r="U41" s="54"/>
      <c r="V41" s="55"/>
      <c r="W41" s="56"/>
      <c r="X41" s="48"/>
      <c r="Y41" s="48"/>
      <c r="Z41" s="48"/>
    </row>
    <row r="42" spans="1:26" s="26" customFormat="1" ht="43.5" customHeight="1" x14ac:dyDescent="0.2">
      <c r="A42" s="72"/>
      <c r="B42" s="64"/>
      <c r="C42" s="68"/>
      <c r="D42" s="27"/>
      <c r="E42" s="37" t="s">
        <v>43</v>
      </c>
      <c r="F42" s="30">
        <v>0</v>
      </c>
      <c r="G42" s="68"/>
      <c r="H42" s="68"/>
      <c r="I42" s="64"/>
      <c r="J42" s="66"/>
      <c r="K42" s="69"/>
      <c r="L42" s="68"/>
      <c r="M42" s="70"/>
      <c r="N42" s="60"/>
      <c r="O42" s="62"/>
      <c r="Q42" s="57"/>
      <c r="R42" s="58"/>
      <c r="S42" s="59"/>
      <c r="T42" s="54"/>
      <c r="U42" s="54"/>
      <c r="V42" s="55"/>
      <c r="W42" s="56"/>
      <c r="X42" s="48"/>
      <c r="Y42" s="48"/>
      <c r="Z42" s="48"/>
    </row>
    <row r="43" spans="1:26" s="26" customFormat="1" ht="43.5" customHeight="1" x14ac:dyDescent="0.2">
      <c r="A43" s="72"/>
      <c r="B43" s="64"/>
      <c r="C43" s="68"/>
      <c r="D43" s="27"/>
      <c r="E43" s="37" t="s">
        <v>44</v>
      </c>
      <c r="F43" s="36">
        <v>0</v>
      </c>
      <c r="G43" s="68"/>
      <c r="H43" s="68"/>
      <c r="I43" s="64"/>
      <c r="J43" s="66"/>
      <c r="K43" s="69"/>
      <c r="L43" s="68"/>
      <c r="M43" s="70"/>
      <c r="N43" s="60"/>
      <c r="O43" s="62"/>
      <c r="Q43" s="57"/>
      <c r="R43" s="58"/>
      <c r="S43" s="59"/>
      <c r="T43" s="54"/>
      <c r="U43" s="54"/>
      <c r="V43" s="55"/>
      <c r="W43" s="56"/>
      <c r="X43" s="48"/>
      <c r="Y43" s="48"/>
      <c r="Z43" s="48"/>
    </row>
    <row r="44" spans="1:26" s="26" customFormat="1" ht="43.5" customHeight="1" x14ac:dyDescent="0.2">
      <c r="A44" s="72"/>
      <c r="B44" s="64"/>
      <c r="C44" s="68"/>
      <c r="D44" s="31">
        <v>6190.5</v>
      </c>
      <c r="E44" s="37" t="s">
        <v>80</v>
      </c>
      <c r="F44" s="31" t="s">
        <v>105</v>
      </c>
      <c r="G44" s="68"/>
      <c r="H44" s="68"/>
      <c r="I44" s="64"/>
      <c r="J44" s="66"/>
      <c r="K44" s="69"/>
      <c r="L44" s="68"/>
      <c r="M44" s="70"/>
      <c r="N44" s="60"/>
      <c r="O44" s="62"/>
      <c r="Q44" s="57"/>
      <c r="R44" s="58"/>
      <c r="S44" s="59"/>
      <c r="T44" s="54"/>
      <c r="U44" s="54"/>
      <c r="V44" s="55"/>
      <c r="W44" s="56"/>
      <c r="X44" s="48"/>
      <c r="Y44" s="48"/>
      <c r="Z44" s="48"/>
    </row>
    <row r="45" spans="1:26" s="26" customFormat="1" ht="43.5" customHeight="1" x14ac:dyDescent="0.2">
      <c r="A45" s="73"/>
      <c r="B45" s="64"/>
      <c r="C45" s="68"/>
      <c r="D45" s="27"/>
      <c r="E45" s="23" t="s">
        <v>77</v>
      </c>
      <c r="F45" s="31" t="s">
        <v>81</v>
      </c>
      <c r="G45" s="68"/>
      <c r="H45" s="68"/>
      <c r="I45" s="64"/>
      <c r="J45" s="67"/>
      <c r="K45" s="69"/>
      <c r="L45" s="68"/>
      <c r="M45" s="70"/>
      <c r="N45" s="60"/>
      <c r="O45" s="63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s="33" customFormat="1" ht="52.5" customHeight="1" x14ac:dyDescent="0.2">
      <c r="A46" s="71" t="s">
        <v>108</v>
      </c>
      <c r="B46" s="64" t="s">
        <v>116</v>
      </c>
      <c r="C46" s="68" t="s">
        <v>57</v>
      </c>
      <c r="D46" s="44">
        <f>SUM(D47:D51)</f>
        <v>18961</v>
      </c>
      <c r="E46" s="45" t="s">
        <v>41</v>
      </c>
      <c r="F46" s="44">
        <f>SUM(F47:F49)</f>
        <v>0</v>
      </c>
      <c r="G46" s="68">
        <v>2019</v>
      </c>
      <c r="H46" s="68">
        <v>2021</v>
      </c>
      <c r="I46" s="64" t="s">
        <v>75</v>
      </c>
      <c r="J46" s="65" t="s">
        <v>110</v>
      </c>
      <c r="K46" s="68" t="s">
        <v>111</v>
      </c>
      <c r="L46" s="68" t="s">
        <v>100</v>
      </c>
      <c r="M46" s="70" t="s">
        <v>58</v>
      </c>
      <c r="N46" s="60" t="s">
        <v>76</v>
      </c>
      <c r="O46" s="61" t="s">
        <v>81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33" customFormat="1" ht="52.5" customHeight="1" x14ac:dyDescent="0.2">
      <c r="A47" s="72"/>
      <c r="B47" s="64"/>
      <c r="C47" s="68"/>
      <c r="D47" s="36">
        <v>0</v>
      </c>
      <c r="E47" s="46" t="s">
        <v>42</v>
      </c>
      <c r="F47" s="36">
        <v>0</v>
      </c>
      <c r="G47" s="68"/>
      <c r="H47" s="68"/>
      <c r="I47" s="64"/>
      <c r="J47" s="66"/>
      <c r="K47" s="69"/>
      <c r="L47" s="68"/>
      <c r="M47" s="70"/>
      <c r="N47" s="60"/>
      <c r="O47" s="62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33" customFormat="1" ht="52.5" customHeight="1" x14ac:dyDescent="0.2">
      <c r="A48" s="72"/>
      <c r="B48" s="64"/>
      <c r="C48" s="68"/>
      <c r="D48" s="36">
        <v>0</v>
      </c>
      <c r="E48" s="46" t="s">
        <v>43</v>
      </c>
      <c r="F48" s="36">
        <v>0</v>
      </c>
      <c r="G48" s="68"/>
      <c r="H48" s="68"/>
      <c r="I48" s="64"/>
      <c r="J48" s="66"/>
      <c r="K48" s="69"/>
      <c r="L48" s="68"/>
      <c r="M48" s="70"/>
      <c r="N48" s="60"/>
      <c r="O48" s="62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33" customFormat="1" ht="52.5" customHeight="1" x14ac:dyDescent="0.2">
      <c r="A49" s="72"/>
      <c r="B49" s="64"/>
      <c r="C49" s="68"/>
      <c r="D49" s="36">
        <v>0</v>
      </c>
      <c r="E49" s="46" t="s">
        <v>44</v>
      </c>
      <c r="F49" s="36">
        <v>0</v>
      </c>
      <c r="G49" s="68"/>
      <c r="H49" s="68"/>
      <c r="I49" s="64"/>
      <c r="J49" s="66"/>
      <c r="K49" s="69"/>
      <c r="L49" s="68"/>
      <c r="M49" s="70"/>
      <c r="N49" s="60"/>
      <c r="O49" s="62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33" customFormat="1" ht="52.5" customHeight="1" x14ac:dyDescent="0.2">
      <c r="A50" s="72"/>
      <c r="B50" s="64"/>
      <c r="C50" s="68"/>
      <c r="D50" s="47">
        <v>18961</v>
      </c>
      <c r="E50" s="46" t="s">
        <v>80</v>
      </c>
      <c r="F50" s="47" t="s">
        <v>109</v>
      </c>
      <c r="G50" s="68"/>
      <c r="H50" s="68"/>
      <c r="I50" s="64"/>
      <c r="J50" s="66"/>
      <c r="K50" s="69"/>
      <c r="L50" s="68"/>
      <c r="M50" s="70"/>
      <c r="N50" s="60"/>
      <c r="O50" s="62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33" customFormat="1" ht="52.5" customHeight="1" x14ac:dyDescent="0.2">
      <c r="A51" s="73"/>
      <c r="B51" s="64"/>
      <c r="C51" s="68"/>
      <c r="D51" s="36">
        <v>0</v>
      </c>
      <c r="E51" s="46" t="s">
        <v>77</v>
      </c>
      <c r="F51" s="47" t="s">
        <v>81</v>
      </c>
      <c r="G51" s="68"/>
      <c r="H51" s="68"/>
      <c r="I51" s="64"/>
      <c r="J51" s="67"/>
      <c r="K51" s="69"/>
      <c r="L51" s="68"/>
      <c r="M51" s="70"/>
      <c r="N51" s="60"/>
      <c r="O51" s="63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26" customFormat="1" ht="15" customHeight="1" x14ac:dyDescent="0.2">
      <c r="A52" s="78" t="s">
        <v>86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s="26" customFormat="1" ht="39" customHeight="1" x14ac:dyDescent="0.2">
      <c r="A53" s="71" t="s">
        <v>68</v>
      </c>
      <c r="B53" s="64" t="s">
        <v>117</v>
      </c>
      <c r="C53" s="68" t="s">
        <v>69</v>
      </c>
      <c r="D53" s="28">
        <f>SUM(D54:D58)</f>
        <v>727.8</v>
      </c>
      <c r="E53" s="29" t="s">
        <v>41</v>
      </c>
      <c r="F53" s="28">
        <f>SUM(F54:F56)</f>
        <v>0</v>
      </c>
      <c r="G53" s="68">
        <v>2021</v>
      </c>
      <c r="H53" s="68">
        <v>2021</v>
      </c>
      <c r="I53" s="64" t="s">
        <v>65</v>
      </c>
      <c r="J53" s="65" t="s">
        <v>91</v>
      </c>
      <c r="K53" s="69" t="s">
        <v>83</v>
      </c>
      <c r="L53" s="68" t="s">
        <v>70</v>
      </c>
      <c r="M53" s="70" t="s">
        <v>58</v>
      </c>
      <c r="N53" s="60" t="s">
        <v>74</v>
      </c>
      <c r="O53" s="61" t="s">
        <v>81</v>
      </c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s="26" customFormat="1" ht="39" customHeight="1" x14ac:dyDescent="0.2">
      <c r="A54" s="72"/>
      <c r="B54" s="64"/>
      <c r="C54" s="68"/>
      <c r="D54" s="30">
        <v>0</v>
      </c>
      <c r="E54" s="20" t="s">
        <v>42</v>
      </c>
      <c r="F54" s="30">
        <v>0</v>
      </c>
      <c r="G54" s="68"/>
      <c r="H54" s="68"/>
      <c r="I54" s="64"/>
      <c r="J54" s="66"/>
      <c r="K54" s="69"/>
      <c r="L54" s="68"/>
      <c r="M54" s="70"/>
      <c r="N54" s="60"/>
      <c r="O54" s="62"/>
    </row>
    <row r="55" spans="1:26" s="26" customFormat="1" ht="39" customHeight="1" x14ac:dyDescent="0.2">
      <c r="A55" s="72"/>
      <c r="B55" s="64"/>
      <c r="C55" s="68"/>
      <c r="D55" s="30">
        <v>0</v>
      </c>
      <c r="E55" s="20" t="s">
        <v>43</v>
      </c>
      <c r="F55" s="30">
        <v>0</v>
      </c>
      <c r="G55" s="68"/>
      <c r="H55" s="68"/>
      <c r="I55" s="64"/>
      <c r="J55" s="66"/>
      <c r="K55" s="69"/>
      <c r="L55" s="68"/>
      <c r="M55" s="70"/>
      <c r="N55" s="60"/>
      <c r="O55" s="62"/>
    </row>
    <row r="56" spans="1:26" s="26" customFormat="1" ht="39" customHeight="1" x14ac:dyDescent="0.2">
      <c r="A56" s="72"/>
      <c r="B56" s="64"/>
      <c r="C56" s="68"/>
      <c r="D56" s="30">
        <v>727.8</v>
      </c>
      <c r="E56" s="20" t="s">
        <v>44</v>
      </c>
      <c r="F56" s="36">
        <v>0</v>
      </c>
      <c r="G56" s="68"/>
      <c r="H56" s="68"/>
      <c r="I56" s="64"/>
      <c r="J56" s="66"/>
      <c r="K56" s="69"/>
      <c r="L56" s="68"/>
      <c r="M56" s="70"/>
      <c r="N56" s="60"/>
      <c r="O56" s="62"/>
    </row>
    <row r="57" spans="1:26" s="26" customFormat="1" ht="39" customHeight="1" x14ac:dyDescent="0.2">
      <c r="A57" s="72"/>
      <c r="B57" s="64"/>
      <c r="C57" s="68"/>
      <c r="D57" s="31">
        <v>0</v>
      </c>
      <c r="E57" s="20" t="s">
        <v>80</v>
      </c>
      <c r="F57" s="31" t="s">
        <v>81</v>
      </c>
      <c r="G57" s="68"/>
      <c r="H57" s="68"/>
      <c r="I57" s="64"/>
      <c r="J57" s="66"/>
      <c r="K57" s="69"/>
      <c r="L57" s="68"/>
      <c r="M57" s="70"/>
      <c r="N57" s="60"/>
      <c r="O57" s="62"/>
    </row>
    <row r="58" spans="1:26" s="26" customFormat="1" ht="47.25" customHeight="1" x14ac:dyDescent="0.2">
      <c r="A58" s="73"/>
      <c r="B58" s="64"/>
      <c r="C58" s="68"/>
      <c r="D58" s="31">
        <v>0</v>
      </c>
      <c r="E58" s="20" t="s">
        <v>77</v>
      </c>
      <c r="F58" s="31" t="s">
        <v>81</v>
      </c>
      <c r="G58" s="68"/>
      <c r="H58" s="68"/>
      <c r="I58" s="64"/>
      <c r="J58" s="67"/>
      <c r="K58" s="69"/>
      <c r="L58" s="68"/>
      <c r="M58" s="70"/>
      <c r="N58" s="60"/>
      <c r="O58" s="63"/>
    </row>
    <row r="59" spans="1:26" s="26" customFormat="1" ht="40.5" customHeight="1" x14ac:dyDescent="0.2">
      <c r="A59" s="71" t="s">
        <v>71</v>
      </c>
      <c r="B59" s="64" t="s">
        <v>117</v>
      </c>
      <c r="C59" s="68" t="s">
        <v>69</v>
      </c>
      <c r="D59" s="28">
        <f>SUM(D60:D63)</f>
        <v>9184.2000000000007</v>
      </c>
      <c r="E59" s="29" t="s">
        <v>41</v>
      </c>
      <c r="F59" s="28">
        <f>SUM(F60:F63)</f>
        <v>361.6</v>
      </c>
      <c r="G59" s="68">
        <v>2020</v>
      </c>
      <c r="H59" s="68">
        <v>2021</v>
      </c>
      <c r="I59" s="60" t="s">
        <v>93</v>
      </c>
      <c r="J59" s="102" t="s">
        <v>92</v>
      </c>
      <c r="K59" s="69" t="s">
        <v>52</v>
      </c>
      <c r="L59" s="68" t="s">
        <v>72</v>
      </c>
      <c r="M59" s="70" t="s">
        <v>58</v>
      </c>
      <c r="N59" s="60" t="s">
        <v>73</v>
      </c>
      <c r="O59" s="61" t="s">
        <v>81</v>
      </c>
    </row>
    <row r="60" spans="1:26" s="26" customFormat="1" ht="40.5" customHeight="1" x14ac:dyDescent="0.2">
      <c r="A60" s="72"/>
      <c r="B60" s="64"/>
      <c r="C60" s="68"/>
      <c r="D60" s="30">
        <v>0</v>
      </c>
      <c r="E60" s="20" t="s">
        <v>42</v>
      </c>
      <c r="F60" s="30">
        <v>0</v>
      </c>
      <c r="G60" s="68"/>
      <c r="H60" s="68"/>
      <c r="I60" s="60"/>
      <c r="J60" s="102"/>
      <c r="K60" s="69"/>
      <c r="L60" s="68"/>
      <c r="M60" s="70"/>
      <c r="N60" s="60"/>
      <c r="O60" s="62"/>
    </row>
    <row r="61" spans="1:26" s="26" customFormat="1" ht="40.5" customHeight="1" x14ac:dyDescent="0.2">
      <c r="A61" s="72"/>
      <c r="B61" s="64"/>
      <c r="C61" s="68"/>
      <c r="D61" s="30">
        <v>0</v>
      </c>
      <c r="E61" s="20" t="s">
        <v>43</v>
      </c>
      <c r="F61" s="30">
        <v>0</v>
      </c>
      <c r="G61" s="68"/>
      <c r="H61" s="68"/>
      <c r="I61" s="60"/>
      <c r="J61" s="102"/>
      <c r="K61" s="69"/>
      <c r="L61" s="68"/>
      <c r="M61" s="70"/>
      <c r="N61" s="60"/>
      <c r="O61" s="62"/>
    </row>
    <row r="62" spans="1:26" s="26" customFormat="1" ht="40.5" customHeight="1" x14ac:dyDescent="0.2">
      <c r="A62" s="72"/>
      <c r="B62" s="64"/>
      <c r="C62" s="68"/>
      <c r="D62" s="30">
        <v>9184.2000000000007</v>
      </c>
      <c r="E62" s="20" t="s">
        <v>44</v>
      </c>
      <c r="F62" s="38">
        <v>361.6</v>
      </c>
      <c r="G62" s="68"/>
      <c r="H62" s="68"/>
      <c r="I62" s="60"/>
      <c r="J62" s="102"/>
      <c r="K62" s="69"/>
      <c r="L62" s="68"/>
      <c r="M62" s="70"/>
      <c r="N62" s="60"/>
      <c r="O62" s="62"/>
    </row>
    <row r="63" spans="1:26" s="26" customFormat="1" ht="40.5" customHeight="1" x14ac:dyDescent="0.2">
      <c r="A63" s="72"/>
      <c r="B63" s="64"/>
      <c r="C63" s="68"/>
      <c r="D63" s="31">
        <v>0</v>
      </c>
      <c r="E63" s="20" t="s">
        <v>80</v>
      </c>
      <c r="F63" s="31" t="s">
        <v>81</v>
      </c>
      <c r="G63" s="68"/>
      <c r="H63" s="68"/>
      <c r="I63" s="60"/>
      <c r="J63" s="102"/>
      <c r="K63" s="69"/>
      <c r="L63" s="68"/>
      <c r="M63" s="70"/>
      <c r="N63" s="60"/>
      <c r="O63" s="62"/>
    </row>
    <row r="64" spans="1:26" s="26" customFormat="1" ht="45.75" customHeight="1" x14ac:dyDescent="0.2">
      <c r="A64" s="73"/>
      <c r="B64" s="64"/>
      <c r="C64" s="68"/>
      <c r="D64" s="31">
        <v>0</v>
      </c>
      <c r="E64" s="20" t="s">
        <v>77</v>
      </c>
      <c r="F64" s="31" t="s">
        <v>81</v>
      </c>
      <c r="G64" s="68"/>
      <c r="H64" s="68"/>
      <c r="I64" s="60"/>
      <c r="J64" s="102"/>
      <c r="K64" s="69"/>
      <c r="L64" s="68"/>
      <c r="M64" s="70"/>
      <c r="N64" s="60"/>
      <c r="O64" s="63"/>
    </row>
    <row r="65" spans="1:16" ht="16.5" customHeight="1" x14ac:dyDescent="0.25">
      <c r="A65" s="53" t="s">
        <v>89</v>
      </c>
      <c r="B65" s="53"/>
      <c r="C65" s="53"/>
      <c r="D65" s="53"/>
      <c r="E65" s="53"/>
      <c r="F65" s="53"/>
      <c r="G65" s="53"/>
      <c r="H65" s="52"/>
      <c r="I65" s="52"/>
      <c r="J65" s="52"/>
      <c r="K65" s="50"/>
      <c r="L65" s="50"/>
      <c r="M65" s="50"/>
      <c r="N65" s="50"/>
      <c r="O65" s="50"/>
      <c r="P65" s="50"/>
    </row>
    <row r="66" spans="1:16" ht="16.5" customHeight="1" x14ac:dyDescent="0.25">
      <c r="A66" s="53" t="s">
        <v>90</v>
      </c>
      <c r="B66" s="53"/>
      <c r="C66" s="53"/>
      <c r="D66" s="53"/>
      <c r="E66" s="53"/>
      <c r="F66" s="53"/>
      <c r="G66" s="53"/>
      <c r="H66" s="52"/>
      <c r="I66" s="52"/>
      <c r="J66" s="52"/>
      <c r="K66" s="50"/>
      <c r="L66" s="50"/>
      <c r="M66" s="50"/>
      <c r="N66" s="50"/>
      <c r="O66" s="50"/>
      <c r="P66" s="50"/>
    </row>
    <row r="67" spans="1:16" s="43" customFormat="1" ht="16.5" customHeight="1" x14ac:dyDescent="0.25">
      <c r="A67" s="53" t="s">
        <v>97</v>
      </c>
      <c r="B67" s="53"/>
      <c r="C67" s="53"/>
      <c r="D67" s="53"/>
      <c r="E67" s="53"/>
      <c r="F67" s="53"/>
      <c r="G67" s="53"/>
      <c r="H67" s="52"/>
      <c r="I67" s="52"/>
      <c r="J67" s="52"/>
      <c r="K67" s="51"/>
      <c r="L67" s="51"/>
      <c r="M67" s="51"/>
      <c r="N67" s="51"/>
      <c r="O67" s="51"/>
      <c r="P67" s="51"/>
    </row>
    <row r="68" spans="1:16" s="43" customFormat="1" ht="16.5" customHeight="1" x14ac:dyDescent="0.25">
      <c r="A68" s="53" t="s">
        <v>106</v>
      </c>
      <c r="B68" s="53"/>
      <c r="C68" s="53"/>
      <c r="D68" s="53"/>
      <c r="E68" s="53"/>
      <c r="F68" s="53"/>
      <c r="G68" s="53"/>
      <c r="H68" s="52"/>
      <c r="I68" s="52"/>
      <c r="J68" s="52"/>
      <c r="K68" s="51"/>
      <c r="L68" s="51"/>
      <c r="M68" s="51"/>
      <c r="N68" s="51"/>
      <c r="O68" s="51"/>
      <c r="P68" s="51"/>
    </row>
    <row r="69" spans="1:16" s="43" customFormat="1" ht="16.5" customHeight="1" x14ac:dyDescent="0.25">
      <c r="A69" s="53" t="s">
        <v>112</v>
      </c>
      <c r="B69" s="53"/>
      <c r="C69" s="53"/>
      <c r="D69" s="53"/>
      <c r="E69" s="53"/>
      <c r="F69" s="53"/>
      <c r="G69" s="53"/>
      <c r="H69" s="52"/>
      <c r="I69" s="52"/>
      <c r="J69" s="52"/>
      <c r="K69" s="51"/>
      <c r="L69" s="51"/>
      <c r="M69" s="51"/>
      <c r="N69" s="51"/>
      <c r="O69" s="51"/>
      <c r="P69" s="51"/>
    </row>
    <row r="70" spans="1:16" ht="16.5" customHeight="1" x14ac:dyDescent="0.25">
      <c r="A70" s="53" t="s">
        <v>113</v>
      </c>
      <c r="B70" s="53"/>
      <c r="C70" s="53"/>
      <c r="D70" s="53"/>
      <c r="E70" s="53"/>
      <c r="F70" s="53"/>
      <c r="G70" s="53"/>
      <c r="H70" s="52"/>
      <c r="I70" s="52"/>
      <c r="J70" s="52"/>
      <c r="K70" s="51"/>
      <c r="L70" s="51"/>
      <c r="M70" s="51"/>
      <c r="N70" s="51"/>
      <c r="O70" s="51"/>
      <c r="P70" s="51"/>
    </row>
    <row r="71" spans="1:16" x14ac:dyDescent="0.25">
      <c r="A71" s="12"/>
    </row>
    <row r="72" spans="1:16" x14ac:dyDescent="0.25">
      <c r="A72" s="12"/>
    </row>
    <row r="73" spans="1:16" x14ac:dyDescent="0.25">
      <c r="A73" s="12"/>
    </row>
    <row r="74" spans="1:16" x14ac:dyDescent="0.25">
      <c r="A74" s="12"/>
    </row>
    <row r="75" spans="1:16" x14ac:dyDescent="0.25">
      <c r="A75" s="12"/>
    </row>
    <row r="76" spans="1:16" x14ac:dyDescent="0.25">
      <c r="A76" s="12"/>
    </row>
    <row r="77" spans="1:16" x14ac:dyDescent="0.25">
      <c r="A77" s="12"/>
    </row>
  </sheetData>
  <mergeCells count="147">
    <mergeCell ref="O46:O51"/>
    <mergeCell ref="O59:O64"/>
    <mergeCell ref="N59:N64"/>
    <mergeCell ref="A46:A51"/>
    <mergeCell ref="B46:B51"/>
    <mergeCell ref="C46:C51"/>
    <mergeCell ref="G46:G51"/>
    <mergeCell ref="H46:H51"/>
    <mergeCell ref="I46:I51"/>
    <mergeCell ref="J46:J51"/>
    <mergeCell ref="K46:K51"/>
    <mergeCell ref="L46:L51"/>
    <mergeCell ref="M46:M51"/>
    <mergeCell ref="N46:N51"/>
    <mergeCell ref="N53:N58"/>
    <mergeCell ref="O53:O58"/>
    <mergeCell ref="M53:M58"/>
    <mergeCell ref="I59:I64"/>
    <mergeCell ref="J59:J64"/>
    <mergeCell ref="K59:K64"/>
    <mergeCell ref="L59:L64"/>
    <mergeCell ref="M59:M64"/>
    <mergeCell ref="A59:A64"/>
    <mergeCell ref="B59:B64"/>
    <mergeCell ref="C59:C64"/>
    <mergeCell ref="G59:G64"/>
    <mergeCell ref="H59:H64"/>
    <mergeCell ref="A9:A14"/>
    <mergeCell ref="B9:B14"/>
    <mergeCell ref="C9:C14"/>
    <mergeCell ref="A16:A21"/>
    <mergeCell ref="B16:B21"/>
    <mergeCell ref="C16:C21"/>
    <mergeCell ref="A2:O2"/>
    <mergeCell ref="A5:A6"/>
    <mergeCell ref="B5:B6"/>
    <mergeCell ref="C5:C6"/>
    <mergeCell ref="D5:D6"/>
    <mergeCell ref="E5:E6"/>
    <mergeCell ref="F5:F6"/>
    <mergeCell ref="K5:K6"/>
    <mergeCell ref="L5:L6"/>
    <mergeCell ref="M5:M6"/>
    <mergeCell ref="N5:N6"/>
    <mergeCell ref="O5:O6"/>
    <mergeCell ref="G5:H5"/>
    <mergeCell ref="I5:J5"/>
    <mergeCell ref="H16:H21"/>
    <mergeCell ref="I16:I21"/>
    <mergeCell ref="J16:J21"/>
    <mergeCell ref="K16:K21"/>
    <mergeCell ref="O9:O14"/>
    <mergeCell ref="L16:L21"/>
    <mergeCell ref="M16:M21"/>
    <mergeCell ref="N16:N21"/>
    <mergeCell ref="O16:O21"/>
    <mergeCell ref="A8:O8"/>
    <mergeCell ref="A15:O15"/>
    <mergeCell ref="A52:O52"/>
    <mergeCell ref="L22:L27"/>
    <mergeCell ref="M22:M27"/>
    <mergeCell ref="N22:N27"/>
    <mergeCell ref="O22:O27"/>
    <mergeCell ref="H22:H27"/>
    <mergeCell ref="I22:I27"/>
    <mergeCell ref="J22:J27"/>
    <mergeCell ref="K22:K27"/>
    <mergeCell ref="A22:A27"/>
    <mergeCell ref="B22:B27"/>
    <mergeCell ref="C22:C27"/>
    <mergeCell ref="G22:G27"/>
    <mergeCell ref="L9:L14"/>
    <mergeCell ref="M9:M14"/>
    <mergeCell ref="N9:N14"/>
    <mergeCell ref="G9:G14"/>
    <mergeCell ref="H9:H14"/>
    <mergeCell ref="I9:I14"/>
    <mergeCell ref="J9:J14"/>
    <mergeCell ref="K9:K14"/>
    <mergeCell ref="G16:G21"/>
    <mergeCell ref="M34:M39"/>
    <mergeCell ref="N34:N39"/>
    <mergeCell ref="O34:O39"/>
    <mergeCell ref="I40:I45"/>
    <mergeCell ref="J40:J45"/>
    <mergeCell ref="K40:K45"/>
    <mergeCell ref="L40:L45"/>
    <mergeCell ref="M40:M45"/>
    <mergeCell ref="A40:A45"/>
    <mergeCell ref="B40:B45"/>
    <mergeCell ref="C40:C45"/>
    <mergeCell ref="G40:G45"/>
    <mergeCell ref="H40:H45"/>
    <mergeCell ref="A34:A39"/>
    <mergeCell ref="B34:B39"/>
    <mergeCell ref="C34:C39"/>
    <mergeCell ref="G34:G39"/>
    <mergeCell ref="H34:H39"/>
    <mergeCell ref="I34:I39"/>
    <mergeCell ref="J34:J39"/>
    <mergeCell ref="K34:K39"/>
    <mergeCell ref="L34:L39"/>
    <mergeCell ref="N28:N33"/>
    <mergeCell ref="O28:O33"/>
    <mergeCell ref="I28:I33"/>
    <mergeCell ref="J28:J33"/>
    <mergeCell ref="K28:K33"/>
    <mergeCell ref="L28:L33"/>
    <mergeCell ref="M28:M33"/>
    <mergeCell ref="A28:A33"/>
    <mergeCell ref="B28:B33"/>
    <mergeCell ref="C28:C33"/>
    <mergeCell ref="G28:G33"/>
    <mergeCell ref="H28:H33"/>
    <mergeCell ref="U34:U38"/>
    <mergeCell ref="V34:V38"/>
    <mergeCell ref="W34:W38"/>
    <mergeCell ref="X34:X38"/>
    <mergeCell ref="Y34:Y38"/>
    <mergeCell ref="Q34:Q38"/>
    <mergeCell ref="R34:R38"/>
    <mergeCell ref="S34:S38"/>
    <mergeCell ref="T34:T38"/>
    <mergeCell ref="A70:G70"/>
    <mergeCell ref="U40:U44"/>
    <mergeCell ref="V40:V44"/>
    <mergeCell ref="W40:W44"/>
    <mergeCell ref="Q40:Q44"/>
    <mergeCell ref="R40:R44"/>
    <mergeCell ref="S40:S44"/>
    <mergeCell ref="T40:T44"/>
    <mergeCell ref="A65:G65"/>
    <mergeCell ref="A66:G66"/>
    <mergeCell ref="A67:G67"/>
    <mergeCell ref="A68:G68"/>
    <mergeCell ref="A69:G69"/>
    <mergeCell ref="N40:N45"/>
    <mergeCell ref="O40:O45"/>
    <mergeCell ref="A53:A58"/>
    <mergeCell ref="B53:B58"/>
    <mergeCell ref="C53:C58"/>
    <mergeCell ref="G53:G58"/>
    <mergeCell ref="H53:H58"/>
    <mergeCell ref="I53:I58"/>
    <mergeCell ref="J53:J58"/>
    <mergeCell ref="K53:K58"/>
    <mergeCell ref="L53:L58"/>
  </mergeCells>
  <pageMargins left="0.11811023622047245" right="0.11811023622047245" top="0.55118110236220474" bottom="0.35433070866141736" header="0.31496062992125984" footer="0.31496062992125984"/>
  <pageSetup paperSize="9" scale="43" fitToWidth="2" fitToHeight="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workbookViewId="0">
      <selection activeCell="B4" sqref="B4:B5"/>
    </sheetView>
  </sheetViews>
  <sheetFormatPr defaultRowHeight="15" x14ac:dyDescent="0.25"/>
  <cols>
    <col min="1" max="1" width="36.140625" style="1" customWidth="1"/>
    <col min="2" max="2" width="16.28515625" style="1" customWidth="1"/>
    <col min="3" max="3" width="17.5703125" style="1" customWidth="1"/>
    <col min="4" max="4" width="16.140625" style="1" customWidth="1"/>
    <col min="5" max="5" width="18.7109375" style="10" customWidth="1"/>
    <col min="6" max="7" width="18.85546875" style="11" customWidth="1"/>
    <col min="8" max="8" width="9.7109375" style="1" customWidth="1"/>
    <col min="9" max="9" width="9.140625" style="1"/>
    <col min="10" max="10" width="16" style="1" customWidth="1"/>
    <col min="11" max="11" width="47.28515625" style="1" customWidth="1"/>
    <col min="12" max="12" width="16.7109375" style="1" customWidth="1"/>
    <col min="13" max="13" width="12.140625" style="1" customWidth="1"/>
    <col min="14" max="14" width="27.5703125" style="1" customWidth="1"/>
    <col min="15" max="15" width="21.140625" style="1" customWidth="1"/>
    <col min="16" max="16" width="42.140625" style="2" customWidth="1"/>
    <col min="17" max="17" width="21.5703125" style="1" customWidth="1"/>
  </cols>
  <sheetData>
    <row r="1" spans="1:21" x14ac:dyDescent="0.2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21" x14ac:dyDescent="0.25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4" spans="1:21" ht="64.5" customHeight="1" x14ac:dyDescent="0.25">
      <c r="A4" s="116" t="s">
        <v>19</v>
      </c>
      <c r="B4" s="116" t="s">
        <v>20</v>
      </c>
      <c r="C4" s="116" t="s">
        <v>21</v>
      </c>
      <c r="D4" s="116" t="s">
        <v>22</v>
      </c>
      <c r="E4" s="116" t="s">
        <v>23</v>
      </c>
      <c r="F4" s="116" t="s">
        <v>48</v>
      </c>
      <c r="G4" s="116" t="s">
        <v>49</v>
      </c>
      <c r="H4" s="116" t="s">
        <v>24</v>
      </c>
      <c r="I4" s="116"/>
      <c r="J4" s="116" t="s">
        <v>25</v>
      </c>
      <c r="K4" s="116"/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23" t="s">
        <v>32</v>
      </c>
      <c r="S4" s="123"/>
      <c r="T4" s="123"/>
      <c r="U4" s="124" t="s">
        <v>33</v>
      </c>
    </row>
    <row r="5" spans="1:21" ht="153" x14ac:dyDescent="0.25">
      <c r="A5" s="116"/>
      <c r="B5" s="116"/>
      <c r="C5" s="116"/>
      <c r="D5" s="116"/>
      <c r="E5" s="116"/>
      <c r="F5" s="116"/>
      <c r="G5" s="116"/>
      <c r="H5" s="3" t="s">
        <v>34</v>
      </c>
      <c r="I5" s="3" t="s">
        <v>35</v>
      </c>
      <c r="J5" s="3" t="s">
        <v>36</v>
      </c>
      <c r="K5" s="3" t="s">
        <v>37</v>
      </c>
      <c r="L5" s="116"/>
      <c r="M5" s="116"/>
      <c r="N5" s="116"/>
      <c r="O5" s="116"/>
      <c r="P5" s="116"/>
      <c r="Q5" s="116"/>
      <c r="R5" s="4" t="s">
        <v>38</v>
      </c>
      <c r="S5" s="4" t="s">
        <v>39</v>
      </c>
      <c r="T5" s="4" t="s">
        <v>40</v>
      </c>
      <c r="U5" s="124"/>
    </row>
    <row r="6" spans="1:2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ht="15.75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21" s="7" customFormat="1" ht="33.75" customHeight="1" x14ac:dyDescent="0.3">
      <c r="A8" s="103"/>
      <c r="B8" s="61"/>
      <c r="C8" s="107"/>
      <c r="D8" s="6"/>
      <c r="E8" s="3" t="s">
        <v>41</v>
      </c>
      <c r="F8" s="6"/>
      <c r="G8" s="6"/>
      <c r="H8" s="110"/>
      <c r="I8" s="110"/>
      <c r="J8" s="107"/>
      <c r="K8" s="107"/>
      <c r="L8" s="107"/>
      <c r="M8" s="107"/>
      <c r="N8" s="107"/>
      <c r="O8" s="107"/>
      <c r="P8" s="120"/>
      <c r="Q8" s="113"/>
      <c r="R8" s="117"/>
      <c r="S8" s="117"/>
      <c r="T8" s="107"/>
      <c r="U8" s="117"/>
    </row>
    <row r="9" spans="1:21" s="9" customFormat="1" ht="30" x14ac:dyDescent="0.25">
      <c r="A9" s="104"/>
      <c r="B9" s="62"/>
      <c r="C9" s="108"/>
      <c r="D9" s="8"/>
      <c r="E9" s="3" t="s">
        <v>42</v>
      </c>
      <c r="F9" s="8"/>
      <c r="G9" s="8"/>
      <c r="H9" s="111"/>
      <c r="I9" s="111"/>
      <c r="J9" s="108"/>
      <c r="K9" s="108"/>
      <c r="L9" s="108"/>
      <c r="M9" s="108"/>
      <c r="N9" s="108"/>
      <c r="O9" s="108"/>
      <c r="P9" s="121"/>
      <c r="Q9" s="114"/>
      <c r="R9" s="118"/>
      <c r="S9" s="118"/>
      <c r="T9" s="108"/>
      <c r="U9" s="118"/>
    </row>
    <row r="10" spans="1:21" s="9" customFormat="1" ht="30" x14ac:dyDescent="0.25">
      <c r="A10" s="104"/>
      <c r="B10" s="62"/>
      <c r="C10" s="108"/>
      <c r="D10" s="8"/>
      <c r="E10" s="3" t="s">
        <v>43</v>
      </c>
      <c r="F10" s="8"/>
      <c r="G10" s="8"/>
      <c r="H10" s="111"/>
      <c r="I10" s="111"/>
      <c r="J10" s="108"/>
      <c r="K10" s="108"/>
      <c r="L10" s="108"/>
      <c r="M10" s="108"/>
      <c r="N10" s="108"/>
      <c r="O10" s="108"/>
      <c r="P10" s="121"/>
      <c r="Q10" s="114"/>
      <c r="R10" s="118"/>
      <c r="S10" s="118"/>
      <c r="T10" s="108"/>
      <c r="U10" s="118"/>
    </row>
    <row r="11" spans="1:21" s="9" customFormat="1" ht="33.75" customHeight="1" x14ac:dyDescent="0.25">
      <c r="A11" s="104"/>
      <c r="B11" s="62"/>
      <c r="C11" s="108"/>
      <c r="D11" s="8"/>
      <c r="E11" s="5" t="s">
        <v>44</v>
      </c>
      <c r="F11" s="8"/>
      <c r="G11" s="8"/>
      <c r="H11" s="111"/>
      <c r="I11" s="111"/>
      <c r="J11" s="108"/>
      <c r="K11" s="108"/>
      <c r="L11" s="108"/>
      <c r="M11" s="108"/>
      <c r="N11" s="108"/>
      <c r="O11" s="108"/>
      <c r="P11" s="121"/>
      <c r="Q11" s="114"/>
      <c r="R11" s="118"/>
      <c r="S11" s="118"/>
      <c r="T11" s="108"/>
      <c r="U11" s="118"/>
    </row>
    <row r="12" spans="1:21" s="9" customFormat="1" ht="30" x14ac:dyDescent="0.25">
      <c r="A12" s="104"/>
      <c r="B12" s="62"/>
      <c r="C12" s="108"/>
      <c r="D12" s="8"/>
      <c r="E12" s="3" t="s">
        <v>45</v>
      </c>
      <c r="F12" s="8"/>
      <c r="G12" s="8"/>
      <c r="H12" s="111"/>
      <c r="I12" s="111"/>
      <c r="J12" s="108"/>
      <c r="K12" s="108"/>
      <c r="L12" s="108"/>
      <c r="M12" s="108"/>
      <c r="N12" s="108"/>
      <c r="O12" s="108"/>
      <c r="P12" s="121"/>
      <c r="Q12" s="114"/>
      <c r="R12" s="118"/>
      <c r="S12" s="118"/>
      <c r="T12" s="108"/>
      <c r="U12" s="118"/>
    </row>
    <row r="13" spans="1:21" s="9" customFormat="1" ht="30" x14ac:dyDescent="0.25">
      <c r="A13" s="105"/>
      <c r="B13" s="63"/>
      <c r="C13" s="109"/>
      <c r="D13" s="8"/>
      <c r="E13" s="3" t="s">
        <v>46</v>
      </c>
      <c r="F13" s="8"/>
      <c r="G13" s="8"/>
      <c r="H13" s="112"/>
      <c r="I13" s="112"/>
      <c r="J13" s="109"/>
      <c r="K13" s="109"/>
      <c r="L13" s="109"/>
      <c r="M13" s="109"/>
      <c r="N13" s="109"/>
      <c r="O13" s="109"/>
      <c r="P13" s="122"/>
      <c r="Q13" s="115"/>
      <c r="R13" s="119"/>
      <c r="S13" s="119"/>
      <c r="T13" s="109"/>
      <c r="U13" s="119"/>
    </row>
  </sheetData>
  <mergeCells count="37">
    <mergeCell ref="A1:Q1"/>
    <mergeCell ref="A4:A5"/>
    <mergeCell ref="B4:B5"/>
    <mergeCell ref="C4:C5"/>
    <mergeCell ref="D4:D5"/>
    <mergeCell ref="E4:E5"/>
    <mergeCell ref="F4:F5"/>
    <mergeCell ref="G4:G5"/>
    <mergeCell ref="H4:I4"/>
    <mergeCell ref="R4:T4"/>
    <mergeCell ref="U4:U5"/>
    <mergeCell ref="A7:U7"/>
    <mergeCell ref="J4:K4"/>
    <mergeCell ref="L4:L5"/>
    <mergeCell ref="M4:M5"/>
    <mergeCell ref="N4:N5"/>
    <mergeCell ref="O4:O5"/>
    <mergeCell ref="P4:P5"/>
    <mergeCell ref="R8:R13"/>
    <mergeCell ref="S8:S13"/>
    <mergeCell ref="T8:T13"/>
    <mergeCell ref="U8:U13"/>
    <mergeCell ref="K8:K13"/>
    <mergeCell ref="L8:L13"/>
    <mergeCell ref="M8:M13"/>
    <mergeCell ref="N8:N13"/>
    <mergeCell ref="O8:O13"/>
    <mergeCell ref="P8:P13"/>
    <mergeCell ref="B8:B13"/>
    <mergeCell ref="A8:A13"/>
    <mergeCell ref="A2:Q2"/>
    <mergeCell ref="J8:J13"/>
    <mergeCell ref="I8:I13"/>
    <mergeCell ref="H8:H13"/>
    <mergeCell ref="C8:C13"/>
    <mergeCell ref="Q8:Q13"/>
    <mergeCell ref="Q4:Q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29" fitToWidth="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Пилипцова Диана Викторовна</dc:creator>
  <cp:lastModifiedBy>Пилипцова Диана Викторовна</cp:lastModifiedBy>
  <cp:lastPrinted>2021-01-20T04:58:50Z</cp:lastPrinted>
  <dcterms:created xsi:type="dcterms:W3CDTF">2020-12-18T03:45:50Z</dcterms:created>
  <dcterms:modified xsi:type="dcterms:W3CDTF">2021-01-20T05:05:52Z</dcterms:modified>
</cp:coreProperties>
</file>